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601" activeTab="0"/>
  </bookViews>
  <sheets>
    <sheet name="2008-09 уч. год" sheetId="1" r:id="rId1"/>
  </sheets>
  <definedNames>
    <definedName name="_xlnm.Print_Area" localSheetId="0">'2008-09 уч. год'!$A$1:$Y$58</definedName>
  </definedNames>
  <calcPr fullCalcOnLoad="1"/>
</workbook>
</file>

<file path=xl/comments1.xml><?xml version="1.0" encoding="utf-8"?>
<comments xmlns="http://schemas.openxmlformats.org/spreadsheetml/2006/main">
  <authors>
    <author>x</author>
    <author>DT</author>
    <author>dt</author>
  </authors>
  <commentList>
    <comment ref="B20" authorId="0">
      <text>
        <r>
          <rPr>
            <b/>
            <sz val="8"/>
            <rFont val="Tahoma"/>
            <family val="0"/>
          </rPr>
          <t>Цыганков + Кузьмин</t>
        </r>
      </text>
    </comment>
    <comment ref="B21" authorId="1">
      <text>
        <r>
          <rPr>
            <b/>
            <sz val="8"/>
            <rFont val="Tahoma"/>
            <family val="0"/>
          </rPr>
          <t>Кузьмин</t>
        </r>
      </text>
    </comment>
    <comment ref="B22" authorId="1">
      <text>
        <r>
          <rPr>
            <b/>
            <sz val="8"/>
            <rFont val="Tahoma"/>
            <family val="0"/>
          </rPr>
          <t xml:space="preserve">Градосельская
</t>
        </r>
      </text>
    </comment>
    <comment ref="B23" authorId="1">
      <text>
        <r>
          <rPr>
            <b/>
            <sz val="8"/>
            <rFont val="Tahoma"/>
            <family val="0"/>
          </rPr>
          <t>Савинская</t>
        </r>
      </text>
    </comment>
    <comment ref="B25" authorId="0">
      <text>
        <r>
          <rPr>
            <b/>
            <sz val="8"/>
            <rFont val="Tahoma"/>
            <family val="0"/>
          </rPr>
          <t>Цыганков</t>
        </r>
      </text>
    </comment>
    <comment ref="B26" authorId="1">
      <text>
        <r>
          <rPr>
            <b/>
            <sz val="8"/>
            <rFont val="Tahoma"/>
            <family val="0"/>
          </rPr>
          <t>Балакирев</t>
        </r>
      </text>
    </comment>
    <comment ref="B28" authorId="1">
      <text>
        <r>
          <rPr>
            <b/>
            <sz val="8"/>
            <rFont val="Tahoma"/>
            <family val="0"/>
          </rPr>
          <t>М. Шапиро</t>
        </r>
      </text>
    </comment>
    <comment ref="B29" authorId="0">
      <text>
        <r>
          <rPr>
            <b/>
            <sz val="8"/>
            <rFont val="Tahoma"/>
            <family val="0"/>
          </rPr>
          <t>А.Н. Беляев</t>
        </r>
      </text>
    </comment>
    <comment ref="B30" authorId="0">
      <text>
        <r>
          <rPr>
            <b/>
            <sz val="8"/>
            <rFont val="Tahoma"/>
            <family val="0"/>
          </rPr>
          <t>Берездивина или Сивачева</t>
        </r>
      </text>
    </comment>
    <comment ref="B31" authorId="1">
      <text>
        <r>
          <rPr>
            <b/>
            <sz val="8"/>
            <rFont val="Tahoma"/>
            <family val="0"/>
          </rPr>
          <t>Соколов+Шашнов</t>
        </r>
      </text>
    </comment>
    <comment ref="B32" authorId="1">
      <text>
        <r>
          <rPr>
            <b/>
            <sz val="8"/>
            <rFont val="Tahoma"/>
            <family val="0"/>
          </rPr>
          <t xml:space="preserve">Макаров
</t>
        </r>
      </text>
    </comment>
    <comment ref="B33" authorId="1">
      <text>
        <r>
          <rPr>
            <b/>
            <sz val="8"/>
            <rFont val="Tahoma"/>
            <family val="0"/>
          </rPr>
          <t xml:space="preserve">Алискеров
</t>
        </r>
      </text>
    </comment>
    <comment ref="B34" authorId="0">
      <text>
        <r>
          <rPr>
            <b/>
            <sz val="8"/>
            <rFont val="Tahoma"/>
            <family val="0"/>
          </rPr>
          <t>Шмерлинг</t>
        </r>
      </text>
    </comment>
    <comment ref="B35" authorId="0">
      <text>
        <r>
          <rPr>
            <b/>
            <sz val="8"/>
            <rFont val="Tahoma"/>
            <family val="0"/>
          </rPr>
          <t>С. В. Веспанов</t>
        </r>
      </text>
    </comment>
    <comment ref="B36" authorId="1">
      <text>
        <r>
          <rPr>
            <b/>
            <sz val="8"/>
            <rFont val="Tahoma"/>
            <family val="0"/>
          </rPr>
          <t>Кузина О.Е.,
программа есть</t>
        </r>
      </text>
    </comment>
    <comment ref="B37" authorId="1">
      <text>
        <r>
          <rPr>
            <b/>
            <sz val="8"/>
            <rFont val="Tahoma"/>
            <family val="0"/>
          </rPr>
          <t xml:space="preserve">Иванченко
</t>
        </r>
      </text>
    </comment>
    <comment ref="B38" authorId="1">
      <text>
        <r>
          <rPr>
            <b/>
            <sz val="8"/>
            <rFont val="Tahoma"/>
            <family val="0"/>
          </rPr>
          <t>Толстова</t>
        </r>
      </text>
    </comment>
    <comment ref="B39" authorId="1">
      <text>
        <r>
          <rPr>
            <b/>
            <sz val="8"/>
            <rFont val="Tahoma"/>
            <family val="0"/>
          </rPr>
          <t>Цыганков, Вольманн</t>
        </r>
      </text>
    </comment>
    <comment ref="B40" authorId="2">
      <text>
        <r>
          <rPr>
            <b/>
            <sz val="9"/>
            <rFont val="Tahoma"/>
            <family val="0"/>
          </rPr>
          <t>Кузьмин</t>
        </r>
      </text>
    </comment>
    <comment ref="B42" authorId="1">
      <text>
        <r>
          <rPr>
            <b/>
            <sz val="8"/>
            <rFont val="Tahoma"/>
            <family val="0"/>
          </rPr>
          <t>Щербина?</t>
        </r>
      </text>
    </comment>
    <comment ref="B43" authorId="1">
      <text>
        <r>
          <rPr>
            <b/>
            <sz val="8"/>
            <rFont val="Tahoma"/>
            <family val="0"/>
          </rPr>
          <t>Титова (параллельно с потоком маг. программы ГиМУ?)</t>
        </r>
      </text>
    </comment>
  </commentList>
</comments>
</file>

<file path=xl/sharedStrings.xml><?xml version="1.0" encoding="utf-8"?>
<sst xmlns="http://schemas.openxmlformats.org/spreadsheetml/2006/main" count="130" uniqueCount="117">
  <si>
    <t>В том числе</t>
  </si>
  <si>
    <t>Наименование дисциплин</t>
  </si>
  <si>
    <t>из них</t>
  </si>
  <si>
    <t>1 курс</t>
  </si>
  <si>
    <t xml:space="preserve"> Дисциплины направления</t>
  </si>
  <si>
    <t>экзамен</t>
  </si>
  <si>
    <t>зачет</t>
  </si>
  <si>
    <t>дом. задан</t>
  </si>
  <si>
    <t>Всего часов</t>
  </si>
  <si>
    <t>аудиторных</t>
  </si>
  <si>
    <t>лекции</t>
  </si>
  <si>
    <t>семинары</t>
  </si>
  <si>
    <t>внеаудитор.</t>
  </si>
  <si>
    <t>конт. раб</t>
  </si>
  <si>
    <t>эссе</t>
  </si>
  <si>
    <t xml:space="preserve">Специальные дисциплины </t>
  </si>
  <si>
    <t>реферат</t>
  </si>
  <si>
    <t>Аудит нагр/неделю</t>
  </si>
  <si>
    <t>Итого экзаменов</t>
  </si>
  <si>
    <t>Итого зачетов</t>
  </si>
  <si>
    <t>Зачетные единицы</t>
  </si>
  <si>
    <t>Вузовский компонент</t>
  </si>
  <si>
    <t>Всего часов на теоретическое обучение и НИР</t>
  </si>
  <si>
    <t xml:space="preserve">Научно-педагогическая практика </t>
  </si>
  <si>
    <t>Количество групп: 1</t>
  </si>
  <si>
    <t xml:space="preserve">курс 1 </t>
  </si>
  <si>
    <t>Срок обучения - 2 года</t>
  </si>
  <si>
    <t>Форма обучения - очная</t>
  </si>
  <si>
    <t>№ п/п</t>
  </si>
  <si>
    <t>Распределение по модулям</t>
  </si>
  <si>
    <t>Формы текущего контроля</t>
  </si>
  <si>
    <t>Распределение общего кол-ва аудиторн. часов 
по модулям</t>
  </si>
  <si>
    <t>курс. раб.</t>
  </si>
  <si>
    <t xml:space="preserve">1 модуль </t>
  </si>
  <si>
    <t xml:space="preserve">2 модуль </t>
  </si>
  <si>
    <t xml:space="preserve">3 модуль </t>
  </si>
  <si>
    <t xml:space="preserve">4 модуль </t>
  </si>
  <si>
    <t xml:space="preserve">5 модуль </t>
  </si>
  <si>
    <t>Кафедра</t>
  </si>
  <si>
    <t>Экономики города и муниципального управления</t>
  </si>
  <si>
    <t>А.Г. Барабашев</t>
  </si>
  <si>
    <t>v</t>
  </si>
  <si>
    <t>Теории и практики государственного управления</t>
  </si>
  <si>
    <t>ВСЕГО на теоретическое обучение</t>
  </si>
  <si>
    <t>Проректор</t>
  </si>
  <si>
    <t>Начальник УМУ</t>
  </si>
  <si>
    <t>А.С. Малин</t>
  </si>
  <si>
    <t>Утверждаю</t>
  </si>
  <si>
    <t>Первый проректор</t>
  </si>
  <si>
    <t>Общего и стратегического менеджмента</t>
  </si>
  <si>
    <t>Д.Б. Цыганков</t>
  </si>
  <si>
    <t>коллоквиум</t>
  </si>
  <si>
    <t>практ.занятия</t>
  </si>
  <si>
    <t>Недели</t>
  </si>
  <si>
    <t>Одобрено Ученым Советом факультета</t>
  </si>
  <si>
    <t>гос. и муниципального управления</t>
  </si>
  <si>
    <t>___________ В.В. Радаев</t>
  </si>
  <si>
    <t>Рабочий учебный план подготовки магистра по направлению "Социология"</t>
  </si>
  <si>
    <t>социологии</t>
  </si>
  <si>
    <t>Квалификация (степень): магистр социологии</t>
  </si>
  <si>
    <t>Методов сбора и анализа социологической информации</t>
  </si>
  <si>
    <t>Управление (бюджетирование) по результатам</t>
  </si>
  <si>
    <t>Социальный анализ экономических программ</t>
  </si>
  <si>
    <t>Экономической социологии</t>
  </si>
  <si>
    <t>Аналитический инструментарий в социально-экономических исследованиях</t>
  </si>
  <si>
    <t>Оценка регулирующего воздействия</t>
  </si>
  <si>
    <t>Форсайт и технологические дорожные карты как инструментарий оценивания</t>
  </si>
  <si>
    <t>Институт статистических исследований и экономики знания</t>
  </si>
  <si>
    <t>Статистический анализ данных средствами информационных технологий</t>
  </si>
  <si>
    <t>Оценка и менеджмент качества</t>
  </si>
  <si>
    <t>Общей социологии</t>
  </si>
  <si>
    <t>Оценивание в США и Европе: история, институты, процедуры</t>
  </si>
  <si>
    <t>Развитие оценивания в России и СНГ</t>
  </si>
  <si>
    <t>Введение в политический анализ: циклы, сети, коалиции поддержки</t>
  </si>
  <si>
    <t>Организационное поведение и развитие</t>
  </si>
  <si>
    <t>Управления человеческими ресурсами</t>
  </si>
  <si>
    <t>Количество студентов: 15</t>
  </si>
  <si>
    <t>Совместная магистерская программа</t>
  </si>
  <si>
    <t>C.Ю. Рощин</t>
  </si>
  <si>
    <t>Декан факультета социологии</t>
  </si>
  <si>
    <t>А.Ю. Чепуренко</t>
  </si>
  <si>
    <t>Декан факультета ГиМУ</t>
  </si>
  <si>
    <t>Руководители</t>
  </si>
  <si>
    <t>А.И. Кузьмин</t>
  </si>
  <si>
    <t>магистерской программы</t>
  </si>
  <si>
    <t>приглашенный специалист-практик</t>
  </si>
  <si>
    <t>Принципы построения и оценивание эффективности политик и программ (040200.68 )</t>
  </si>
  <si>
    <t>Оценивание политик и программ: основные подходы и модели</t>
  </si>
  <si>
    <t>Теории и практики государственного управления, приглашенный специалист-практик</t>
  </si>
  <si>
    <t>Методология принятия организационных решений</t>
  </si>
  <si>
    <t>Основные принципы разработки программ и проектов</t>
  </si>
  <si>
    <t>РМ.00</t>
  </si>
  <si>
    <t>Работа магистра</t>
  </si>
  <si>
    <t>"__" апреля 200_ г.</t>
  </si>
  <si>
    <t>"____" ___________   200_ г.</t>
  </si>
  <si>
    <t>20__/20__ учебный год</t>
  </si>
  <si>
    <t>РМ.01</t>
  </si>
  <si>
    <t>РМ.02</t>
  </si>
  <si>
    <t>Научно-исследовательская работа в модуле (научно-исследовательский семинар кафедры)*</t>
  </si>
  <si>
    <t>* Студенты записываются на научно-исследовательские семинары, предлагаемые кафедрами. "Состоявшиеся" семинары проходят в 2-5 модулях и не входят в расчет еженедельной нагрузки.</t>
  </si>
  <si>
    <t>Развитие потенциала в области оценки программ</t>
  </si>
  <si>
    <t>Анализ данных</t>
  </si>
  <si>
    <t>Качественные методы в оценивании</t>
  </si>
  <si>
    <r>
      <t xml:space="preserve">Дисциплины по выбору </t>
    </r>
    <r>
      <rPr>
        <b/>
        <i/>
        <sz val="10"/>
        <rFont val="Arial"/>
        <family val="2"/>
      </rPr>
      <t>(десять из тринадцати)</t>
    </r>
  </si>
  <si>
    <t>Высшей математики</t>
  </si>
  <si>
    <t>Теория принятия решений</t>
  </si>
  <si>
    <t>Высшей математики на факультете экономики</t>
  </si>
  <si>
    <t>Экспертные методы и модели</t>
  </si>
  <si>
    <t>Управления проектами</t>
  </si>
  <si>
    <t>Основы гуманитарного измерения - I</t>
  </si>
  <si>
    <t>Основы гуманитарного измерения - II</t>
  </si>
  <si>
    <t>приглашенный западный преподаватель</t>
  </si>
  <si>
    <t>4,4,4,4,4,5,5,5,5</t>
  </si>
  <si>
    <t>ДН.М.В.00</t>
  </si>
  <si>
    <t>СД.М.00</t>
  </si>
  <si>
    <t>ДН.М.Р.0</t>
  </si>
  <si>
    <t>ДН.М.00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</si>
</sst>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/mm/yyyy"/>
    <numFmt numFmtId="173" formatCode="0.0"/>
  </numFmts>
  <fonts count="20">
    <font>
      <sz val="10"/>
      <name val="Arial Cyr"/>
      <family val="0"/>
    </font>
    <font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9"/>
      <color indexed="8"/>
      <name val="Arial"/>
      <family val="2"/>
    </font>
    <font>
      <b/>
      <sz val="12"/>
      <name val="Times New Roman Cyr"/>
      <family val="1"/>
    </font>
    <font>
      <b/>
      <sz val="12"/>
      <name val="Times New Roman CY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top" textRotation="90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1" xfId="0" applyFont="1" applyFill="1" applyBorder="1" applyAlignment="1">
      <alignment vertical="center" wrapText="1"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5" fillId="2" borderId="11" xfId="0" applyNumberFormat="1" applyFont="1" applyFill="1" applyBorder="1" applyAlignment="1" applyProtection="1">
      <alignment horizontal="center" vertical="top" wrapText="1"/>
      <protection/>
    </xf>
    <xf numFmtId="0" fontId="5" fillId="2" borderId="12" xfId="0" applyNumberFormat="1" applyFont="1" applyFill="1" applyBorder="1" applyAlignment="1" applyProtection="1">
      <alignment horizontal="center" vertical="top" wrapText="1"/>
      <protection/>
    </xf>
    <xf numFmtId="0" fontId="5" fillId="2" borderId="0" xfId="0" applyNumberFormat="1" applyFont="1" applyFill="1" applyBorder="1" applyAlignment="1" applyProtection="1">
      <alignment horizontal="center" vertical="top" wrapText="1"/>
      <protection/>
    </xf>
    <xf numFmtId="0" fontId="5" fillId="2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2" borderId="14" xfId="0" applyNumberFormat="1" applyFont="1" applyFill="1" applyBorder="1" applyAlignment="1" applyProtection="1">
      <alignment horizontal="center" vertical="top" wrapText="1"/>
      <protection/>
    </xf>
    <xf numFmtId="0" fontId="5" fillId="2" borderId="15" xfId="0" applyNumberFormat="1" applyFont="1" applyFill="1" applyBorder="1" applyAlignment="1" applyProtection="1">
      <alignment horizontal="center" vertical="top" wrapText="1"/>
      <protection/>
    </xf>
    <xf numFmtId="0" fontId="5" fillId="2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2" borderId="1" xfId="0" applyNumberFormat="1" applyFont="1" applyFill="1" applyBorder="1" applyAlignment="1" applyProtection="1">
      <alignment horizontal="center" vertical="top" wrapText="1"/>
      <protection/>
    </xf>
    <xf numFmtId="0" fontId="5" fillId="2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vertical="top" wrapText="1"/>
      <protection/>
    </xf>
    <xf numFmtId="0" fontId="1" fillId="0" borderId="23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3" borderId="1" xfId="0" applyNumberFormat="1" applyFont="1" applyFill="1" applyBorder="1" applyAlignment="1" applyProtection="1">
      <alignment horizontal="center" vertical="top" wrapText="1"/>
      <protection/>
    </xf>
    <xf numFmtId="0" fontId="10" fillId="3" borderId="25" xfId="0" applyNumberFormat="1" applyFont="1" applyFill="1" applyBorder="1" applyAlignment="1" applyProtection="1">
      <alignment horizontal="center" vertical="top" wrapText="1"/>
      <protection/>
    </xf>
    <xf numFmtId="0" fontId="10" fillId="2" borderId="26" xfId="0" applyNumberFormat="1" applyFont="1" applyFill="1" applyBorder="1" applyAlignment="1" applyProtection="1">
      <alignment horizontal="center" vertical="top" wrapText="1"/>
      <protection/>
    </xf>
    <xf numFmtId="0" fontId="10" fillId="2" borderId="5" xfId="0" applyNumberFormat="1" applyFont="1" applyFill="1" applyBorder="1" applyAlignment="1" applyProtection="1">
      <alignment horizontal="center" vertical="top" wrapText="1"/>
      <protection/>
    </xf>
    <xf numFmtId="0" fontId="6" fillId="3" borderId="27" xfId="0" applyNumberFormat="1" applyFont="1" applyFill="1" applyBorder="1" applyAlignment="1" applyProtection="1">
      <alignment horizontal="center" vertical="top" wrapText="1"/>
      <protection/>
    </xf>
    <xf numFmtId="0" fontId="6" fillId="3" borderId="12" xfId="0" applyNumberFormat="1" applyFont="1" applyFill="1" applyBorder="1" applyAlignment="1" applyProtection="1">
      <alignment horizontal="center" vertical="top" wrapText="1"/>
      <protection/>
    </xf>
    <xf numFmtId="0" fontId="6" fillId="3" borderId="14" xfId="0" applyNumberFormat="1" applyFont="1" applyFill="1" applyBorder="1" applyAlignment="1" applyProtection="1">
      <alignment horizontal="center" vertical="top" wrapText="1"/>
      <protection/>
    </xf>
    <xf numFmtId="0" fontId="6" fillId="3" borderId="15" xfId="0" applyNumberFormat="1" applyFont="1" applyFill="1" applyBorder="1" applyAlignment="1" applyProtection="1">
      <alignment horizontal="center" vertical="top" wrapText="1"/>
      <protection/>
    </xf>
    <xf numFmtId="0" fontId="10" fillId="3" borderId="5" xfId="0" applyNumberFormat="1" applyFont="1" applyFill="1" applyBorder="1" applyAlignment="1" applyProtection="1">
      <alignment horizontal="center" vertical="top" wrapText="1"/>
      <protection/>
    </xf>
    <xf numFmtId="0" fontId="6" fillId="3" borderId="7" xfId="0" applyNumberFormat="1" applyFont="1" applyFill="1" applyBorder="1" applyAlignment="1" applyProtection="1">
      <alignment horizontal="center" vertical="top" wrapText="1"/>
      <protection/>
    </xf>
    <xf numFmtId="0" fontId="6" fillId="3" borderId="9" xfId="0" applyNumberFormat="1" applyFont="1" applyFill="1" applyBorder="1" applyAlignment="1" applyProtection="1">
      <alignment horizontal="center" vertical="top" wrapText="1"/>
      <protection/>
    </xf>
    <xf numFmtId="0" fontId="6" fillId="3" borderId="9" xfId="0" applyNumberFormat="1" applyFont="1" applyFill="1" applyBorder="1" applyAlignment="1" applyProtection="1">
      <alignment horizontal="center" vertical="top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6" fillId="3" borderId="6" xfId="0" applyNumberFormat="1" applyFont="1" applyFill="1" applyBorder="1" applyAlignment="1" applyProtection="1">
      <alignment vertical="center" wrapText="1"/>
      <protection/>
    </xf>
    <xf numFmtId="0" fontId="6" fillId="0" borderId="4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30" xfId="0" applyNumberFormat="1" applyFont="1" applyFill="1" applyBorder="1" applyAlignment="1" applyProtection="1">
      <alignment horizontal="center" vertical="top" wrapText="1"/>
      <protection/>
    </xf>
    <xf numFmtId="0" fontId="9" fillId="0" borderId="31" xfId="0" applyNumberFormat="1" applyFont="1" applyFill="1" applyBorder="1" applyAlignment="1" applyProtection="1">
      <alignment horizontal="center" vertical="top" wrapText="1"/>
      <protection/>
    </xf>
    <xf numFmtId="0" fontId="5" fillId="0" borderId="22" xfId="0" applyNumberFormat="1" applyFont="1" applyFill="1" applyBorder="1" applyAlignment="1" applyProtection="1">
      <alignment horizontal="center" vertical="top" wrapText="1"/>
      <protection/>
    </xf>
    <xf numFmtId="0" fontId="5" fillId="0" borderId="32" xfId="0" applyNumberFormat="1" applyFont="1" applyFill="1" applyBorder="1" applyAlignment="1" applyProtection="1">
      <alignment horizontal="center" vertical="top" wrapText="1"/>
      <protection/>
    </xf>
    <xf numFmtId="0" fontId="6" fillId="0" borderId="31" xfId="0" applyNumberFormat="1" applyFont="1" applyFill="1" applyBorder="1" applyAlignment="1" applyProtection="1">
      <alignment horizontal="center" vertical="top" wrapText="1"/>
      <protection/>
    </xf>
    <xf numFmtId="0" fontId="6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NumberFormat="1" applyFont="1" applyFill="1" applyBorder="1" applyAlignment="1" applyProtection="1">
      <alignment horizontal="center" vertical="top" wrapText="1"/>
      <protection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5" fillId="0" borderId="36" xfId="0" applyNumberFormat="1" applyFont="1" applyFill="1" applyBorder="1" applyAlignment="1" applyProtection="1">
      <alignment horizontal="center" vertical="top" wrapText="1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9" fillId="0" borderId="31" xfId="0" applyNumberFormat="1" applyFont="1" applyFill="1" applyBorder="1" applyAlignment="1" applyProtection="1">
      <alignment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36" xfId="0" applyNumberFormat="1" applyFont="1" applyFill="1" applyBorder="1" applyAlignment="1" applyProtection="1">
      <alignment horizontal="center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5" fillId="4" borderId="37" xfId="0" applyNumberFormat="1" applyFont="1" applyFill="1" applyBorder="1" applyAlignment="1" applyProtection="1">
      <alignment horizontal="center" vertical="top" wrapText="1"/>
      <protection/>
    </xf>
    <xf numFmtId="0" fontId="6" fillId="4" borderId="38" xfId="0" applyNumberFormat="1" applyFont="1" applyFill="1" applyBorder="1" applyAlignment="1" applyProtection="1">
      <alignment vertical="center" wrapText="1"/>
      <protection/>
    </xf>
    <xf numFmtId="0" fontId="6" fillId="4" borderId="39" xfId="0" applyNumberFormat="1" applyFont="1" applyFill="1" applyBorder="1" applyAlignment="1" applyProtection="1">
      <alignment horizontal="center" vertical="top" wrapText="1"/>
      <protection/>
    </xf>
    <xf numFmtId="0" fontId="5" fillId="4" borderId="4" xfId="0" applyNumberFormat="1" applyFont="1" applyFill="1" applyBorder="1" applyAlignment="1" applyProtection="1">
      <alignment horizontal="center" vertical="top" wrapText="1"/>
      <protection/>
    </xf>
    <xf numFmtId="0" fontId="6" fillId="4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6" fillId="4" borderId="40" xfId="0" applyNumberFormat="1" applyFont="1" applyFill="1" applyBorder="1" applyAlignment="1" applyProtection="1">
      <alignment horizontal="center" vertical="top" wrapText="1"/>
      <protection/>
    </xf>
    <xf numFmtId="0" fontId="6" fillId="4" borderId="41" xfId="0" applyNumberFormat="1" applyFont="1" applyFill="1" applyBorder="1" applyAlignment="1" applyProtection="1">
      <alignment horizontal="center" vertical="top" wrapText="1"/>
      <protection/>
    </xf>
    <xf numFmtId="0" fontId="6" fillId="4" borderId="42" xfId="0" applyNumberFormat="1" applyFont="1" applyFill="1" applyBorder="1" applyAlignment="1" applyProtection="1">
      <alignment horizontal="center" vertical="top" wrapText="1"/>
      <protection/>
    </xf>
    <xf numFmtId="0" fontId="6" fillId="4" borderId="43" xfId="0" applyNumberFormat="1" applyFont="1" applyFill="1" applyBorder="1" applyAlignment="1" applyProtection="1">
      <alignment horizontal="center" vertical="top" wrapText="1"/>
      <protection/>
    </xf>
    <xf numFmtId="0" fontId="8" fillId="4" borderId="4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4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0" fontId="5" fillId="2" borderId="9" xfId="0" applyNumberFormat="1" applyFont="1" applyFill="1" applyBorder="1" applyAlignment="1" applyProtection="1">
      <alignment horizontal="center" vertical="top" wrapText="1"/>
      <protection/>
    </xf>
    <xf numFmtId="0" fontId="6" fillId="4" borderId="44" xfId="0" applyNumberFormat="1" applyFont="1" applyFill="1" applyBorder="1" applyAlignment="1" applyProtection="1">
      <alignment horizontal="center" vertical="top" wrapText="1"/>
      <protection/>
    </xf>
    <xf numFmtId="0" fontId="5" fillId="2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8" fillId="2" borderId="45" xfId="0" applyFont="1" applyFill="1" applyBorder="1" applyAlignment="1">
      <alignment vertical="center" wrapText="1"/>
    </xf>
    <xf numFmtId="0" fontId="5" fillId="3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46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9" fillId="0" borderId="47" xfId="0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4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>
      <alignment horizontal="left"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49" xfId="0" applyNumberFormat="1" applyFont="1" applyFill="1" applyBorder="1" applyAlignment="1" applyProtection="1">
      <alignment horizontal="center" vertical="top" wrapText="1"/>
      <protection/>
    </xf>
    <xf numFmtId="0" fontId="6" fillId="0" borderId="50" xfId="0" applyNumberFormat="1" applyFont="1" applyFill="1" applyBorder="1" applyAlignment="1" applyProtection="1">
      <alignment horizontal="center" vertical="top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51" xfId="0" applyNumberFormat="1" applyFont="1" applyFill="1" applyBorder="1" applyAlignment="1" applyProtection="1">
      <alignment horizontal="center" vertical="top" wrapText="1"/>
      <protection/>
    </xf>
    <xf numFmtId="0" fontId="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5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top" textRotation="90" wrapText="1"/>
      <protection/>
    </xf>
    <xf numFmtId="0" fontId="6" fillId="0" borderId="46" xfId="0" applyNumberFormat="1" applyFont="1" applyFill="1" applyBorder="1" applyAlignment="1" applyProtection="1">
      <alignment horizontal="center" vertical="top" textRotation="90" wrapText="1"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view="pageBreakPreview" zoomScaleNormal="90" zoomScaleSheetLayoutView="100" workbookViewId="0" topLeftCell="B22">
      <selection activeCell="W28" sqref="W28"/>
    </sheetView>
  </sheetViews>
  <sheetFormatPr defaultColWidth="9.00390625" defaultRowHeight="12.75"/>
  <cols>
    <col min="1" max="1" width="12.125" style="3" customWidth="1"/>
    <col min="2" max="2" width="39.375" style="2" customWidth="1"/>
    <col min="3" max="3" width="21.875" style="3" customWidth="1"/>
    <col min="4" max="4" width="4.75390625" style="4" customWidth="1"/>
    <col min="5" max="12" width="4.75390625" style="2" customWidth="1"/>
    <col min="13" max="13" width="8.00390625" style="2" customWidth="1"/>
    <col min="14" max="14" width="5.375" style="2" customWidth="1"/>
    <col min="15" max="15" width="5.125" style="2" customWidth="1"/>
    <col min="16" max="17" width="4.375" style="2" customWidth="1"/>
    <col min="18" max="18" width="4.625" style="2" customWidth="1"/>
    <col min="19" max="19" width="6.875" style="2" customWidth="1"/>
    <col min="20" max="20" width="5.25390625" style="2" customWidth="1"/>
    <col min="21" max="21" width="4.25390625" style="2" customWidth="1"/>
    <col min="22" max="22" width="5.375" style="2" customWidth="1"/>
    <col min="23" max="23" width="5.00390625" style="2" customWidth="1"/>
    <col min="24" max="24" width="5.375" style="2" customWidth="1"/>
    <col min="25" max="25" width="10.75390625" style="2" customWidth="1"/>
    <col min="26" max="16384" width="9.125" style="2" customWidth="1"/>
  </cols>
  <sheetData>
    <row r="1" spans="1:30" ht="12.75" customHeight="1">
      <c r="A1" s="105" t="s">
        <v>54</v>
      </c>
      <c r="B1" s="112"/>
      <c r="C1" s="5"/>
      <c r="D1" s="106"/>
      <c r="E1" s="106"/>
      <c r="F1" s="106"/>
      <c r="G1" s="106"/>
      <c r="H1" s="106"/>
      <c r="I1" s="106"/>
      <c r="J1" s="136"/>
      <c r="K1" s="136"/>
      <c r="L1" s="136"/>
      <c r="M1" s="136"/>
      <c r="N1" s="136"/>
      <c r="O1" s="106"/>
      <c r="P1" s="106"/>
      <c r="Q1" s="106"/>
      <c r="R1" s="106"/>
      <c r="S1" s="106"/>
      <c r="T1" s="23"/>
      <c r="U1" s="146" t="s">
        <v>47</v>
      </c>
      <c r="V1" s="146"/>
      <c r="W1" s="146"/>
      <c r="X1" s="146"/>
      <c r="Y1" s="146"/>
      <c r="AA1" s="5"/>
      <c r="AB1" s="5"/>
      <c r="AC1" s="5"/>
      <c r="AD1" s="5"/>
    </row>
    <row r="2" spans="1:30" ht="12.75" customHeight="1">
      <c r="A2" s="105" t="s">
        <v>58</v>
      </c>
      <c r="B2" s="112"/>
      <c r="C2" s="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23"/>
      <c r="U2" s="146" t="s">
        <v>48</v>
      </c>
      <c r="V2" s="146"/>
      <c r="W2" s="146"/>
      <c r="X2" s="146"/>
      <c r="Y2" s="146"/>
      <c r="AA2" s="5"/>
      <c r="AB2" s="5"/>
      <c r="AC2" s="5"/>
      <c r="AD2" s="5"/>
    </row>
    <row r="3" spans="1:30" ht="12.75" customHeight="1">
      <c r="A3" s="105"/>
      <c r="B3" s="112" t="s">
        <v>93</v>
      </c>
      <c r="C3" s="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47" t="s">
        <v>56</v>
      </c>
      <c r="U3" s="147"/>
      <c r="V3" s="147"/>
      <c r="W3" s="147"/>
      <c r="X3" s="147"/>
      <c r="Y3" s="147"/>
      <c r="AA3" s="5"/>
      <c r="AB3" s="5"/>
      <c r="AC3" s="5"/>
      <c r="AD3" s="5"/>
    </row>
    <row r="4" spans="1:30" ht="15.75" customHeight="1">
      <c r="A4" s="105" t="s">
        <v>54</v>
      </c>
      <c r="B4" s="112"/>
      <c r="C4" s="5"/>
      <c r="E4" s="8"/>
      <c r="F4" s="8"/>
      <c r="G4" s="8"/>
      <c r="H4" s="8"/>
      <c r="I4" s="8"/>
      <c r="J4" s="8"/>
      <c r="K4" s="8"/>
      <c r="L4" s="8" t="s">
        <v>57</v>
      </c>
      <c r="M4" s="8"/>
      <c r="N4" s="8"/>
      <c r="O4" s="8"/>
      <c r="P4" s="8"/>
      <c r="Q4" s="8"/>
      <c r="R4" s="8"/>
      <c r="S4" s="8"/>
      <c r="T4" s="147" t="s">
        <v>94</v>
      </c>
      <c r="U4" s="147"/>
      <c r="V4" s="147"/>
      <c r="W4" s="147"/>
      <c r="X4" s="147"/>
      <c r="Y4" s="147"/>
      <c r="AA4" s="5"/>
      <c r="AB4" s="5"/>
      <c r="AC4" s="5"/>
      <c r="AD4" s="5"/>
    </row>
    <row r="5" spans="1:30" ht="15.75">
      <c r="A5" s="105" t="s">
        <v>55</v>
      </c>
      <c r="B5" s="112"/>
      <c r="C5" s="5"/>
      <c r="D5" s="161" t="s">
        <v>77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8"/>
      <c r="V5" s="8"/>
      <c r="W5" s="8"/>
      <c r="X5" s="9"/>
      <c r="Y5" s="5"/>
      <c r="AA5" s="5"/>
      <c r="AB5" s="5"/>
      <c r="AC5" s="5"/>
      <c r="AD5" s="5"/>
    </row>
    <row r="6" spans="1:30" ht="12.75">
      <c r="A6" s="105"/>
      <c r="B6" s="112" t="s">
        <v>93</v>
      </c>
      <c r="D6" s="161" t="s">
        <v>86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5"/>
      <c r="U6" s="5"/>
      <c r="V6" s="5"/>
      <c r="W6" s="5"/>
      <c r="X6" s="5"/>
      <c r="Y6" s="6"/>
      <c r="Z6" s="6"/>
      <c r="AA6" s="6"/>
      <c r="AB6" s="6"/>
      <c r="AC6" s="6"/>
      <c r="AD6" s="6"/>
    </row>
    <row r="7" spans="4:30" ht="12.75"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6"/>
      <c r="AA7" s="6"/>
      <c r="AB7" s="6"/>
      <c r="AC7" s="6"/>
      <c r="AD7" s="6"/>
    </row>
    <row r="8" spans="4:30" ht="12.75">
      <c r="D8" s="5"/>
      <c r="E8" s="5"/>
      <c r="F8" s="5"/>
      <c r="G8" s="5"/>
      <c r="H8" s="5"/>
      <c r="I8" s="5"/>
      <c r="J8" s="5"/>
      <c r="K8" s="5"/>
      <c r="L8" s="5"/>
      <c r="M8" s="5" t="s">
        <v>95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6"/>
      <c r="AA8" s="6"/>
      <c r="AB8" s="6"/>
      <c r="AC8" s="6"/>
      <c r="AD8" s="6"/>
    </row>
    <row r="9" spans="1:30" ht="12.75">
      <c r="A9" s="149" t="s">
        <v>26</v>
      </c>
      <c r="B9" s="149"/>
      <c r="C9" s="5"/>
      <c r="D9" s="5"/>
      <c r="E9" s="5"/>
      <c r="F9" s="5"/>
      <c r="G9" s="5"/>
      <c r="H9" s="5"/>
      <c r="I9" s="5"/>
      <c r="J9" s="135"/>
      <c r="K9" s="136"/>
      <c r="L9" s="136"/>
      <c r="M9" s="136"/>
      <c r="N9" s="136"/>
      <c r="O9" s="136"/>
      <c r="P9" s="5"/>
      <c r="Q9" s="5"/>
      <c r="R9" s="5"/>
      <c r="S9" s="149"/>
      <c r="T9" s="149"/>
      <c r="U9" s="149"/>
      <c r="V9" s="149"/>
      <c r="W9" s="149"/>
      <c r="X9" s="149"/>
      <c r="Y9" s="5"/>
      <c r="Z9" s="5"/>
      <c r="AA9" s="5"/>
      <c r="AB9" s="5"/>
      <c r="AC9" s="5"/>
      <c r="AD9" s="5"/>
    </row>
    <row r="10" spans="1:30" ht="12.75">
      <c r="A10" s="149" t="s">
        <v>27</v>
      </c>
      <c r="B10" s="14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49" t="s">
        <v>76</v>
      </c>
      <c r="T10" s="149"/>
      <c r="U10" s="149"/>
      <c r="V10" s="149"/>
      <c r="W10" s="149"/>
      <c r="X10" s="149"/>
      <c r="Y10" s="5"/>
      <c r="Z10" s="5"/>
      <c r="AA10" s="5"/>
      <c r="AB10" s="5"/>
      <c r="AC10" s="5"/>
      <c r="AD10" s="5"/>
    </row>
    <row r="11" spans="1:30" ht="12.75">
      <c r="A11" s="149" t="s">
        <v>59</v>
      </c>
      <c r="B11" s="14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49" t="s">
        <v>24</v>
      </c>
      <c r="T11" s="149"/>
      <c r="U11" s="149"/>
      <c r="V11" s="149"/>
      <c r="W11" s="149"/>
      <c r="X11" s="149"/>
      <c r="Y11" s="5"/>
      <c r="Z11" s="5"/>
      <c r="AA11" s="5"/>
      <c r="AB11" s="5"/>
      <c r="AC11" s="5"/>
      <c r="AD11" s="5"/>
    </row>
    <row r="12" spans="1:30" ht="6.75" customHeight="1">
      <c r="A12" s="149"/>
      <c r="B12" s="149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/>
      <c r="T12" s="11"/>
      <c r="U12" s="11"/>
      <c r="V12" s="11"/>
      <c r="W12" s="11"/>
      <c r="X12" s="11"/>
      <c r="Y12" s="5"/>
      <c r="Z12" s="5"/>
      <c r="AA12" s="5"/>
      <c r="AB12" s="5"/>
      <c r="AC12" s="5"/>
      <c r="AD12" s="5"/>
    </row>
    <row r="13" spans="1:24" ht="12.75" customHeight="1">
      <c r="A13" s="144" t="s">
        <v>28</v>
      </c>
      <c r="B13" s="144" t="s">
        <v>1</v>
      </c>
      <c r="C13" s="144" t="s">
        <v>38</v>
      </c>
      <c r="D13" s="151" t="s">
        <v>29</v>
      </c>
      <c r="E13" s="151"/>
      <c r="F13" s="164" t="s">
        <v>30</v>
      </c>
      <c r="G13" s="164"/>
      <c r="H13" s="164"/>
      <c r="I13" s="164"/>
      <c r="J13" s="164"/>
      <c r="K13" s="165"/>
      <c r="L13" s="171" t="s">
        <v>53</v>
      </c>
      <c r="M13" s="171" t="s">
        <v>20</v>
      </c>
      <c r="N13" s="171" t="s">
        <v>8</v>
      </c>
      <c r="O13" s="151" t="s">
        <v>0</v>
      </c>
      <c r="P13" s="151"/>
      <c r="Q13" s="151"/>
      <c r="R13" s="151"/>
      <c r="S13" s="151"/>
      <c r="T13" s="152" t="s">
        <v>31</v>
      </c>
      <c r="U13" s="153"/>
      <c r="V13" s="153"/>
      <c r="W13" s="153"/>
      <c r="X13" s="154"/>
    </row>
    <row r="14" spans="1:24" ht="20.25" customHeight="1">
      <c r="A14" s="145"/>
      <c r="B14" s="145"/>
      <c r="C14" s="145"/>
      <c r="D14" s="151"/>
      <c r="E14" s="151"/>
      <c r="F14" s="166"/>
      <c r="G14" s="166"/>
      <c r="H14" s="166"/>
      <c r="I14" s="166"/>
      <c r="J14" s="166"/>
      <c r="K14" s="167"/>
      <c r="L14" s="172"/>
      <c r="M14" s="172"/>
      <c r="N14" s="172"/>
      <c r="O14" s="151"/>
      <c r="P14" s="151"/>
      <c r="Q14" s="151"/>
      <c r="R14" s="151"/>
      <c r="S14" s="151"/>
      <c r="T14" s="155"/>
      <c r="U14" s="156"/>
      <c r="V14" s="156"/>
      <c r="W14" s="156"/>
      <c r="X14" s="157"/>
    </row>
    <row r="15" spans="1:24" ht="14.25" customHeight="1">
      <c r="A15" s="145"/>
      <c r="B15" s="145"/>
      <c r="C15" s="145"/>
      <c r="D15" s="151"/>
      <c r="E15" s="151"/>
      <c r="F15" s="168"/>
      <c r="G15" s="168"/>
      <c r="H15" s="168"/>
      <c r="I15" s="168"/>
      <c r="J15" s="168"/>
      <c r="K15" s="169"/>
      <c r="L15" s="172"/>
      <c r="M15" s="172"/>
      <c r="N15" s="172"/>
      <c r="O15" s="151"/>
      <c r="P15" s="151"/>
      <c r="Q15" s="151"/>
      <c r="R15" s="151"/>
      <c r="S15" s="151"/>
      <c r="T15" s="158"/>
      <c r="U15" s="159"/>
      <c r="V15" s="159"/>
      <c r="W15" s="159"/>
      <c r="X15" s="160"/>
    </row>
    <row r="16" spans="1:24" ht="18.75" customHeight="1">
      <c r="A16" s="145"/>
      <c r="B16" s="145"/>
      <c r="C16" s="145"/>
      <c r="D16" s="162" t="s">
        <v>5</v>
      </c>
      <c r="E16" s="162" t="s">
        <v>6</v>
      </c>
      <c r="F16" s="162" t="s">
        <v>32</v>
      </c>
      <c r="G16" s="162" t="s">
        <v>13</v>
      </c>
      <c r="H16" s="162" t="s">
        <v>14</v>
      </c>
      <c r="I16" s="162" t="s">
        <v>16</v>
      </c>
      <c r="J16" s="162" t="s">
        <v>51</v>
      </c>
      <c r="K16" s="162" t="s">
        <v>7</v>
      </c>
      <c r="L16" s="172"/>
      <c r="M16" s="172"/>
      <c r="N16" s="172"/>
      <c r="O16" s="162" t="s">
        <v>9</v>
      </c>
      <c r="P16" s="170" t="s">
        <v>2</v>
      </c>
      <c r="Q16" s="170"/>
      <c r="R16" s="170"/>
      <c r="S16" s="162" t="s">
        <v>12</v>
      </c>
      <c r="T16" s="170" t="s">
        <v>3</v>
      </c>
      <c r="U16" s="170"/>
      <c r="V16" s="170"/>
      <c r="W16" s="170"/>
      <c r="X16" s="170"/>
    </row>
    <row r="17" spans="1:24" ht="45.75" customHeight="1">
      <c r="A17" s="174"/>
      <c r="B17" s="174"/>
      <c r="C17" s="174"/>
      <c r="D17" s="163"/>
      <c r="E17" s="163"/>
      <c r="F17" s="163"/>
      <c r="G17" s="163"/>
      <c r="H17" s="163"/>
      <c r="I17" s="163"/>
      <c r="J17" s="163"/>
      <c r="K17" s="163"/>
      <c r="L17" s="173"/>
      <c r="M17" s="173"/>
      <c r="N17" s="173"/>
      <c r="O17" s="163"/>
      <c r="P17" s="12" t="s">
        <v>10</v>
      </c>
      <c r="Q17" s="12" t="s">
        <v>11</v>
      </c>
      <c r="R17" s="12" t="s">
        <v>52</v>
      </c>
      <c r="S17" s="163"/>
      <c r="T17" s="24" t="s">
        <v>33</v>
      </c>
      <c r="U17" s="24" t="s">
        <v>34</v>
      </c>
      <c r="V17" s="24" t="s">
        <v>35</v>
      </c>
      <c r="W17" s="24" t="s">
        <v>36</v>
      </c>
      <c r="X17" s="24" t="s">
        <v>37</v>
      </c>
    </row>
    <row r="18" spans="1:24" s="3" customFormat="1" ht="12.75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</row>
    <row r="19" spans="1:24" ht="12.75" customHeight="1" thickBot="1">
      <c r="A19" s="59" t="s">
        <v>116</v>
      </c>
      <c r="B19" s="58" t="s">
        <v>4</v>
      </c>
      <c r="C19" s="67"/>
      <c r="D19" s="121"/>
      <c r="E19" s="62"/>
      <c r="F19" s="62"/>
      <c r="G19" s="62"/>
      <c r="H19" s="62"/>
      <c r="I19" s="62"/>
      <c r="J19" s="62"/>
      <c r="K19" s="62"/>
      <c r="L19" s="68">
        <f>SUM(L20:L23,L24,L27)</f>
        <v>24</v>
      </c>
      <c r="M19" s="63">
        <f>SUM(M20:M23,M24,M27)</f>
        <v>51</v>
      </c>
      <c r="N19" s="63">
        <f aca="true" t="shared" si="0" ref="N19:X19">SUM(N20:N23,N24,N27)</f>
        <v>1296</v>
      </c>
      <c r="O19" s="67">
        <f t="shared" si="0"/>
        <v>484</v>
      </c>
      <c r="P19" s="67">
        <f t="shared" si="0"/>
        <v>288</v>
      </c>
      <c r="Q19" s="67">
        <f t="shared" si="0"/>
        <v>196</v>
      </c>
      <c r="R19" s="67">
        <f t="shared" si="0"/>
        <v>0</v>
      </c>
      <c r="S19" s="68">
        <f t="shared" si="0"/>
        <v>812</v>
      </c>
      <c r="T19" s="63">
        <f t="shared" si="0"/>
        <v>110</v>
      </c>
      <c r="U19" s="67">
        <f t="shared" si="0"/>
        <v>80</v>
      </c>
      <c r="V19" s="67">
        <f t="shared" si="0"/>
        <v>68</v>
      </c>
      <c r="W19" s="67">
        <f t="shared" si="0"/>
        <v>114</v>
      </c>
      <c r="X19" s="69">
        <f t="shared" si="0"/>
        <v>112</v>
      </c>
    </row>
    <row r="20" spans="1:24" ht="65.25" customHeight="1">
      <c r="A20" s="125">
        <v>1</v>
      </c>
      <c r="B20" s="142" t="s">
        <v>87</v>
      </c>
      <c r="C20" s="137" t="s">
        <v>88</v>
      </c>
      <c r="D20" s="25">
        <v>3</v>
      </c>
      <c r="E20" s="27"/>
      <c r="F20" s="28"/>
      <c r="G20" s="27">
        <v>1</v>
      </c>
      <c r="H20" s="27"/>
      <c r="I20" s="27">
        <v>1</v>
      </c>
      <c r="J20" s="29"/>
      <c r="K20" s="29"/>
      <c r="L20" s="31">
        <v>3</v>
      </c>
      <c r="M20" s="30">
        <v>6.5</v>
      </c>
      <c r="N20" s="25">
        <v>162</v>
      </c>
      <c r="O20" s="27">
        <v>64</v>
      </c>
      <c r="P20" s="27">
        <v>40</v>
      </c>
      <c r="Q20" s="27">
        <v>24</v>
      </c>
      <c r="R20" s="27"/>
      <c r="S20" s="31">
        <f>N20-O20</f>
        <v>98</v>
      </c>
      <c r="T20" s="25">
        <v>14</v>
      </c>
      <c r="U20" s="27">
        <v>24</v>
      </c>
      <c r="V20" s="27">
        <v>26</v>
      </c>
      <c r="W20" s="27"/>
      <c r="X20" s="31"/>
    </row>
    <row r="21" spans="1:24" ht="44.25" customHeight="1">
      <c r="A21" s="125">
        <v>2</v>
      </c>
      <c r="B21" s="117" t="s">
        <v>100</v>
      </c>
      <c r="C21" s="37" t="s">
        <v>85</v>
      </c>
      <c r="D21" s="25">
        <v>5</v>
      </c>
      <c r="E21" s="27"/>
      <c r="F21" s="32"/>
      <c r="G21" s="27"/>
      <c r="H21" s="27"/>
      <c r="I21" s="27">
        <v>1</v>
      </c>
      <c r="J21" s="29"/>
      <c r="K21" s="29"/>
      <c r="L21" s="31">
        <v>2</v>
      </c>
      <c r="M21" s="30">
        <v>4.5</v>
      </c>
      <c r="N21" s="25">
        <v>108</v>
      </c>
      <c r="O21" s="27">
        <v>36</v>
      </c>
      <c r="P21" s="27">
        <v>16</v>
      </c>
      <c r="Q21" s="27">
        <v>20</v>
      </c>
      <c r="R21" s="27"/>
      <c r="S21" s="31">
        <f>N21-O21</f>
        <v>72</v>
      </c>
      <c r="T21" s="25"/>
      <c r="U21" s="27"/>
      <c r="V21" s="27"/>
      <c r="W21" s="27">
        <v>14</v>
      </c>
      <c r="X21" s="31">
        <v>22</v>
      </c>
    </row>
    <row r="22" spans="1:24" ht="36" customHeight="1">
      <c r="A22" s="125">
        <v>3</v>
      </c>
      <c r="B22" s="116" t="s">
        <v>101</v>
      </c>
      <c r="C22" s="37" t="s">
        <v>60</v>
      </c>
      <c r="D22" s="25">
        <v>2</v>
      </c>
      <c r="E22" s="27"/>
      <c r="F22" s="32"/>
      <c r="G22" s="27">
        <v>1</v>
      </c>
      <c r="H22" s="27">
        <v>1</v>
      </c>
      <c r="I22" s="27"/>
      <c r="J22" s="29"/>
      <c r="K22" s="29"/>
      <c r="L22" s="31">
        <v>3</v>
      </c>
      <c r="M22" s="30">
        <v>6.5</v>
      </c>
      <c r="N22" s="25">
        <v>162</v>
      </c>
      <c r="O22" s="27">
        <v>64</v>
      </c>
      <c r="P22" s="27">
        <v>46</v>
      </c>
      <c r="Q22" s="27">
        <v>18</v>
      </c>
      <c r="R22" s="27"/>
      <c r="S22" s="31">
        <f>N22-O22</f>
        <v>98</v>
      </c>
      <c r="T22" s="25">
        <v>40</v>
      </c>
      <c r="U22" s="27">
        <v>24</v>
      </c>
      <c r="V22" s="27"/>
      <c r="W22" s="27"/>
      <c r="X22" s="31"/>
    </row>
    <row r="23" spans="1:24" ht="45" customHeight="1">
      <c r="A23" s="125">
        <v>4</v>
      </c>
      <c r="B23" s="117" t="s">
        <v>102</v>
      </c>
      <c r="C23" s="37" t="s">
        <v>60</v>
      </c>
      <c r="D23" s="25">
        <v>2</v>
      </c>
      <c r="E23" s="27"/>
      <c r="F23" s="28"/>
      <c r="G23" s="27">
        <v>1</v>
      </c>
      <c r="H23" s="27"/>
      <c r="I23" s="27">
        <v>1</v>
      </c>
      <c r="J23" s="29"/>
      <c r="K23" s="29"/>
      <c r="L23" s="31">
        <v>2</v>
      </c>
      <c r="M23" s="30">
        <v>4.5</v>
      </c>
      <c r="N23" s="25">
        <v>108</v>
      </c>
      <c r="O23" s="27">
        <v>44</v>
      </c>
      <c r="P23" s="27">
        <v>24</v>
      </c>
      <c r="Q23" s="27">
        <v>20</v>
      </c>
      <c r="R23" s="27"/>
      <c r="S23" s="31">
        <f>N23-O23</f>
        <v>64</v>
      </c>
      <c r="T23" s="25">
        <v>28</v>
      </c>
      <c r="U23" s="27">
        <v>16</v>
      </c>
      <c r="V23" s="27"/>
      <c r="W23" s="27"/>
      <c r="X23" s="31"/>
    </row>
    <row r="24" spans="1:24" ht="12.75">
      <c r="A24" s="60" t="s">
        <v>115</v>
      </c>
      <c r="B24" s="120" t="s">
        <v>21</v>
      </c>
      <c r="C24" s="33"/>
      <c r="D24" s="34"/>
      <c r="E24" s="35"/>
      <c r="F24" s="35"/>
      <c r="G24" s="35"/>
      <c r="H24" s="35"/>
      <c r="I24" s="35"/>
      <c r="J24" s="35"/>
      <c r="K24" s="35"/>
      <c r="L24" s="113">
        <f>SUM(L25:L26)</f>
        <v>4</v>
      </c>
      <c r="M24" s="36">
        <f>SUM(M25:M26)</f>
        <v>9</v>
      </c>
      <c r="N24" s="34">
        <f>SUM(N25:N26)</f>
        <v>216</v>
      </c>
      <c r="O24" s="51">
        <f>SUM(O25:O26)</f>
        <v>86</v>
      </c>
      <c r="P24" s="51">
        <f>SUM(P25:P26)</f>
        <v>42</v>
      </c>
      <c r="Q24" s="51">
        <f>SUM(Q25:Q26)</f>
        <v>44</v>
      </c>
      <c r="R24" s="51"/>
      <c r="S24" s="52">
        <f aca="true" t="shared" si="1" ref="S24:X24">SUM(S25:S26)</f>
        <v>130</v>
      </c>
      <c r="T24" s="51">
        <f t="shared" si="1"/>
        <v>28</v>
      </c>
      <c r="U24" s="51">
        <f t="shared" si="1"/>
        <v>16</v>
      </c>
      <c r="V24" s="51">
        <f t="shared" si="1"/>
        <v>42</v>
      </c>
      <c r="W24" s="51">
        <f t="shared" si="1"/>
        <v>0</v>
      </c>
      <c r="X24" s="113">
        <f t="shared" si="1"/>
        <v>0</v>
      </c>
    </row>
    <row r="25" spans="1:24" ht="24">
      <c r="A25" s="125">
        <v>5</v>
      </c>
      <c r="B25" s="118" t="s">
        <v>73</v>
      </c>
      <c r="C25" s="123" t="s">
        <v>42</v>
      </c>
      <c r="D25" s="25">
        <v>2</v>
      </c>
      <c r="E25" s="27"/>
      <c r="F25" s="32"/>
      <c r="G25" s="27"/>
      <c r="H25" s="27"/>
      <c r="I25" s="27">
        <v>1</v>
      </c>
      <c r="J25" s="29"/>
      <c r="K25" s="29"/>
      <c r="L25" s="31">
        <v>2</v>
      </c>
      <c r="M25" s="30">
        <v>4.5</v>
      </c>
      <c r="N25" s="41">
        <v>108</v>
      </c>
      <c r="O25" s="27">
        <v>44</v>
      </c>
      <c r="P25" s="27">
        <v>24</v>
      </c>
      <c r="Q25" s="27">
        <v>20</v>
      </c>
      <c r="R25" s="27"/>
      <c r="S25" s="41">
        <f>N25-O25</f>
        <v>64</v>
      </c>
      <c r="T25" s="25">
        <v>28</v>
      </c>
      <c r="U25" s="27">
        <v>16</v>
      </c>
      <c r="V25" s="27"/>
      <c r="W25" s="27"/>
      <c r="X25" s="31"/>
    </row>
    <row r="26" spans="1:24" ht="24">
      <c r="A26" s="125">
        <v>6</v>
      </c>
      <c r="B26" s="116" t="s">
        <v>90</v>
      </c>
      <c r="C26" s="37" t="s">
        <v>85</v>
      </c>
      <c r="D26" s="25">
        <v>3</v>
      </c>
      <c r="E26" s="27"/>
      <c r="F26" s="32"/>
      <c r="G26" s="27"/>
      <c r="H26" s="27">
        <v>1</v>
      </c>
      <c r="I26" s="27"/>
      <c r="J26" s="29"/>
      <c r="K26" s="29"/>
      <c r="L26" s="31">
        <v>2</v>
      </c>
      <c r="M26" s="30">
        <v>4.5</v>
      </c>
      <c r="N26" s="26">
        <v>108</v>
      </c>
      <c r="O26" s="27">
        <v>42</v>
      </c>
      <c r="P26" s="27">
        <v>18</v>
      </c>
      <c r="Q26" s="27">
        <v>24</v>
      </c>
      <c r="R26" s="27"/>
      <c r="S26" s="29">
        <f>N26-O26</f>
        <v>66</v>
      </c>
      <c r="T26" s="25"/>
      <c r="U26" s="27"/>
      <c r="V26" s="27">
        <v>42</v>
      </c>
      <c r="W26" s="27"/>
      <c r="X26" s="31"/>
    </row>
    <row r="27" spans="1:24" ht="51">
      <c r="A27" s="61" t="s">
        <v>113</v>
      </c>
      <c r="B27" s="70" t="s">
        <v>103</v>
      </c>
      <c r="C27" s="138"/>
      <c r="D27" s="43"/>
      <c r="E27" s="51" t="s">
        <v>112</v>
      </c>
      <c r="F27" s="44"/>
      <c r="G27" s="44"/>
      <c r="H27" s="44"/>
      <c r="I27" s="44"/>
      <c r="J27" s="44"/>
      <c r="K27" s="44"/>
      <c r="L27" s="113">
        <f>SUM(L28:L40)/13*10</f>
        <v>10</v>
      </c>
      <c r="M27" s="45">
        <f>SUM(M28:M40)/13*10</f>
        <v>20</v>
      </c>
      <c r="N27" s="44">
        <f>SUM(N28:N40)/13*10</f>
        <v>540</v>
      </c>
      <c r="O27" s="115">
        <f>SUM(O28:O34)/7*5+SUM(O35:O40)/6*5</f>
        <v>190</v>
      </c>
      <c r="P27" s="115">
        <f>SUM(P28:P34)/7*5+SUM(P35:P40)/6*5</f>
        <v>120</v>
      </c>
      <c r="Q27" s="115">
        <f>SUM(Q28:Q34)/7*5+SUM(Q35:Q40)/6*5</f>
        <v>70</v>
      </c>
      <c r="R27" s="51"/>
      <c r="S27" s="113">
        <f>SUM(S28:S34)/7*5+SUM(S35:S40)/6*5</f>
        <v>350</v>
      </c>
      <c r="T27" s="44"/>
      <c r="U27" s="115"/>
      <c r="V27" s="115"/>
      <c r="W27" s="115">
        <f>SUM(W28:W40)/7*5</f>
        <v>100</v>
      </c>
      <c r="X27" s="113">
        <f>SUM(X28:X40)/6*5</f>
        <v>90</v>
      </c>
    </row>
    <row r="28" spans="1:24" s="39" customFormat="1" ht="24">
      <c r="A28" s="125">
        <v>1</v>
      </c>
      <c r="B28" s="117" t="s">
        <v>64</v>
      </c>
      <c r="C28" s="37" t="s">
        <v>39</v>
      </c>
      <c r="D28" s="40"/>
      <c r="E28" s="37"/>
      <c r="F28" s="37"/>
      <c r="G28" s="37"/>
      <c r="H28" s="37">
        <v>1</v>
      </c>
      <c r="I28" s="37"/>
      <c r="J28" s="37"/>
      <c r="K28" s="110"/>
      <c r="L28" s="143">
        <v>1</v>
      </c>
      <c r="M28" s="30">
        <v>2</v>
      </c>
      <c r="N28" s="26">
        <v>54</v>
      </c>
      <c r="O28" s="27">
        <v>20</v>
      </c>
      <c r="P28" s="27">
        <v>12</v>
      </c>
      <c r="Q28" s="27">
        <v>8</v>
      </c>
      <c r="R28" s="27"/>
      <c r="S28" s="29">
        <f aca="true" t="shared" si="2" ref="S28:S40">N28-O28</f>
        <v>34</v>
      </c>
      <c r="T28" s="38"/>
      <c r="U28" s="18"/>
      <c r="V28" s="27"/>
      <c r="W28" s="175">
        <v>20</v>
      </c>
      <c r="X28" s="27"/>
    </row>
    <row r="29" spans="1:24" s="39" customFormat="1" ht="39" customHeight="1">
      <c r="A29" s="125">
        <v>2</v>
      </c>
      <c r="B29" s="117" t="s">
        <v>65</v>
      </c>
      <c r="C29" s="119" t="s">
        <v>42</v>
      </c>
      <c r="D29" s="40"/>
      <c r="E29" s="27"/>
      <c r="F29" s="27"/>
      <c r="G29" s="27"/>
      <c r="H29" s="27">
        <v>1</v>
      </c>
      <c r="I29" s="27"/>
      <c r="J29" s="29"/>
      <c r="K29" s="29"/>
      <c r="L29" s="31">
        <v>1</v>
      </c>
      <c r="M29" s="30">
        <v>2</v>
      </c>
      <c r="N29" s="26">
        <v>54</v>
      </c>
      <c r="O29" s="27">
        <v>20</v>
      </c>
      <c r="P29" s="27">
        <v>12</v>
      </c>
      <c r="Q29" s="27">
        <v>8</v>
      </c>
      <c r="R29" s="27"/>
      <c r="S29" s="29">
        <f t="shared" si="2"/>
        <v>34</v>
      </c>
      <c r="T29" s="38"/>
      <c r="U29" s="27"/>
      <c r="V29" s="27"/>
      <c r="W29" s="27">
        <v>20</v>
      </c>
      <c r="X29" s="27"/>
    </row>
    <row r="30" spans="1:24" s="39" customFormat="1" ht="36.75" customHeight="1">
      <c r="A30" s="125">
        <v>3</v>
      </c>
      <c r="B30" s="117" t="s">
        <v>61</v>
      </c>
      <c r="C30" s="37" t="s">
        <v>42</v>
      </c>
      <c r="D30" s="40"/>
      <c r="E30" s="27"/>
      <c r="F30" s="27"/>
      <c r="G30" s="27"/>
      <c r="H30" s="27">
        <v>1</v>
      </c>
      <c r="I30" s="27"/>
      <c r="J30" s="29"/>
      <c r="K30" s="29"/>
      <c r="L30" s="31">
        <v>1</v>
      </c>
      <c r="M30" s="30">
        <v>2</v>
      </c>
      <c r="N30" s="26">
        <v>54</v>
      </c>
      <c r="O30" s="27">
        <v>20</v>
      </c>
      <c r="P30" s="27">
        <v>12</v>
      </c>
      <c r="Q30" s="27">
        <v>8</v>
      </c>
      <c r="R30" s="27"/>
      <c r="S30" s="29">
        <f t="shared" si="2"/>
        <v>34</v>
      </c>
      <c r="T30" s="38"/>
      <c r="U30" s="27"/>
      <c r="V30" s="27"/>
      <c r="W30" s="27">
        <v>20</v>
      </c>
      <c r="X30" s="27"/>
    </row>
    <row r="31" spans="1:24" s="39" customFormat="1" ht="36">
      <c r="A31" s="125">
        <v>4</v>
      </c>
      <c r="B31" s="118" t="s">
        <v>66</v>
      </c>
      <c r="C31" s="119" t="s">
        <v>67</v>
      </c>
      <c r="D31" s="38"/>
      <c r="E31" s="27"/>
      <c r="F31" s="27"/>
      <c r="G31" s="27"/>
      <c r="H31" s="27">
        <v>1</v>
      </c>
      <c r="I31" s="27"/>
      <c r="J31" s="41"/>
      <c r="K31" s="27"/>
      <c r="L31" s="31">
        <v>1</v>
      </c>
      <c r="M31" s="30">
        <v>2</v>
      </c>
      <c r="N31" s="26">
        <v>54</v>
      </c>
      <c r="O31" s="27">
        <v>20</v>
      </c>
      <c r="P31" s="27">
        <v>12</v>
      </c>
      <c r="Q31" s="27">
        <v>8</v>
      </c>
      <c r="R31" s="27"/>
      <c r="S31" s="29">
        <f t="shared" si="2"/>
        <v>34</v>
      </c>
      <c r="T31" s="38"/>
      <c r="U31" s="27"/>
      <c r="V31" s="27"/>
      <c r="W31" s="27">
        <v>20</v>
      </c>
      <c r="X31" s="27"/>
    </row>
    <row r="32" spans="1:24" s="39" customFormat="1" ht="24">
      <c r="A32" s="125">
        <v>5</v>
      </c>
      <c r="B32" s="118" t="s">
        <v>68</v>
      </c>
      <c r="C32" s="119" t="s">
        <v>104</v>
      </c>
      <c r="D32" s="38"/>
      <c r="E32" s="27"/>
      <c r="F32" s="27"/>
      <c r="G32" s="27"/>
      <c r="H32" s="27">
        <v>1</v>
      </c>
      <c r="I32" s="27"/>
      <c r="J32" s="41"/>
      <c r="K32" s="27"/>
      <c r="L32" s="31">
        <v>1</v>
      </c>
      <c r="M32" s="30">
        <v>2</v>
      </c>
      <c r="N32" s="26">
        <v>54</v>
      </c>
      <c r="O32" s="27">
        <v>20</v>
      </c>
      <c r="P32" s="27">
        <v>12</v>
      </c>
      <c r="Q32" s="27">
        <v>8</v>
      </c>
      <c r="R32" s="27"/>
      <c r="S32" s="29">
        <f t="shared" si="2"/>
        <v>34</v>
      </c>
      <c r="T32" s="38"/>
      <c r="U32" s="27"/>
      <c r="V32" s="27"/>
      <c r="W32" s="27">
        <v>20</v>
      </c>
      <c r="X32" s="27"/>
    </row>
    <row r="33" spans="1:24" s="39" customFormat="1" ht="24">
      <c r="A33" s="125">
        <v>6</v>
      </c>
      <c r="B33" s="118" t="s">
        <v>105</v>
      </c>
      <c r="C33" s="119" t="s">
        <v>106</v>
      </c>
      <c r="D33" s="38"/>
      <c r="E33" s="27"/>
      <c r="F33" s="27"/>
      <c r="G33" s="27"/>
      <c r="H33" s="27">
        <v>1</v>
      </c>
      <c r="I33" s="27"/>
      <c r="J33" s="41"/>
      <c r="K33" s="27"/>
      <c r="L33" s="31">
        <v>1</v>
      </c>
      <c r="M33" s="30">
        <v>2</v>
      </c>
      <c r="N33" s="26">
        <v>54</v>
      </c>
      <c r="O33" s="27">
        <v>20</v>
      </c>
      <c r="P33" s="27">
        <v>12</v>
      </c>
      <c r="Q33" s="27">
        <v>8</v>
      </c>
      <c r="R33" s="27"/>
      <c r="S33" s="29">
        <f t="shared" si="2"/>
        <v>34</v>
      </c>
      <c r="T33" s="38"/>
      <c r="U33" s="27"/>
      <c r="V33" s="27"/>
      <c r="W33" s="27">
        <v>20</v>
      </c>
      <c r="X33" s="27"/>
    </row>
    <row r="34" spans="1:24" s="39" customFormat="1" ht="36">
      <c r="A34" s="125">
        <v>7</v>
      </c>
      <c r="B34" s="117" t="s">
        <v>107</v>
      </c>
      <c r="C34" s="37" t="s">
        <v>60</v>
      </c>
      <c r="D34" s="38"/>
      <c r="E34" s="27"/>
      <c r="F34" s="27"/>
      <c r="G34" s="27"/>
      <c r="H34" s="27">
        <v>1</v>
      </c>
      <c r="I34" s="27"/>
      <c r="J34" s="41"/>
      <c r="K34" s="27"/>
      <c r="L34" s="31">
        <v>1</v>
      </c>
      <c r="M34" s="30">
        <v>2</v>
      </c>
      <c r="N34" s="26">
        <v>54</v>
      </c>
      <c r="O34" s="27">
        <v>20</v>
      </c>
      <c r="P34" s="27">
        <v>12</v>
      </c>
      <c r="Q34" s="27">
        <v>8</v>
      </c>
      <c r="R34" s="27"/>
      <c r="S34" s="29">
        <f t="shared" si="2"/>
        <v>34</v>
      </c>
      <c r="T34" s="38"/>
      <c r="U34" s="27"/>
      <c r="V34" s="27"/>
      <c r="W34" s="27">
        <v>20</v>
      </c>
      <c r="X34" s="27"/>
    </row>
    <row r="35" spans="1:24" s="39" customFormat="1" ht="12">
      <c r="A35" s="125">
        <v>8</v>
      </c>
      <c r="B35" s="118" t="s">
        <v>69</v>
      </c>
      <c r="C35" s="119" t="s">
        <v>108</v>
      </c>
      <c r="D35" s="38"/>
      <c r="E35" s="27"/>
      <c r="F35" s="27"/>
      <c r="G35" s="27"/>
      <c r="H35" s="27">
        <v>1</v>
      </c>
      <c r="I35" s="27"/>
      <c r="J35" s="41"/>
      <c r="K35" s="27"/>
      <c r="L35" s="31">
        <v>1</v>
      </c>
      <c r="M35" s="30">
        <v>2</v>
      </c>
      <c r="N35" s="26">
        <v>54</v>
      </c>
      <c r="O35" s="27">
        <v>18</v>
      </c>
      <c r="P35" s="27">
        <v>12</v>
      </c>
      <c r="Q35" s="27">
        <v>6</v>
      </c>
      <c r="R35" s="27"/>
      <c r="S35" s="29">
        <f>N35-O35</f>
        <v>36</v>
      </c>
      <c r="T35" s="38"/>
      <c r="U35" s="27"/>
      <c r="V35" s="27"/>
      <c r="W35" s="27"/>
      <c r="X35" s="27">
        <v>18</v>
      </c>
    </row>
    <row r="36" spans="1:24" s="39" customFormat="1" ht="24">
      <c r="A36" s="125">
        <v>9</v>
      </c>
      <c r="B36" s="116" t="s">
        <v>62</v>
      </c>
      <c r="C36" s="37" t="s">
        <v>63</v>
      </c>
      <c r="D36" s="38"/>
      <c r="E36" s="27"/>
      <c r="F36" s="27"/>
      <c r="G36" s="27"/>
      <c r="H36" s="27">
        <v>1</v>
      </c>
      <c r="I36" s="27"/>
      <c r="J36" s="41"/>
      <c r="K36" s="27"/>
      <c r="L36" s="31">
        <v>1</v>
      </c>
      <c r="M36" s="30">
        <v>2</v>
      </c>
      <c r="N36" s="26">
        <v>54</v>
      </c>
      <c r="O36" s="27">
        <v>18</v>
      </c>
      <c r="P36" s="27">
        <v>12</v>
      </c>
      <c r="Q36" s="27">
        <v>6</v>
      </c>
      <c r="R36" s="27"/>
      <c r="S36" s="29">
        <f>N36-O36</f>
        <v>36</v>
      </c>
      <c r="T36" s="38"/>
      <c r="U36" s="27"/>
      <c r="V36" s="27"/>
      <c r="W36" s="27"/>
      <c r="X36" s="27">
        <v>18</v>
      </c>
    </row>
    <row r="37" spans="1:24" s="39" customFormat="1" ht="12">
      <c r="A37" s="125">
        <v>10</v>
      </c>
      <c r="B37" s="117" t="s">
        <v>109</v>
      </c>
      <c r="C37" s="37" t="s">
        <v>70</v>
      </c>
      <c r="D37" s="38"/>
      <c r="E37" s="27"/>
      <c r="F37" s="27"/>
      <c r="G37" s="27"/>
      <c r="H37" s="27">
        <v>1</v>
      </c>
      <c r="I37" s="27"/>
      <c r="J37" s="41"/>
      <c r="K37" s="27"/>
      <c r="L37" s="31">
        <v>1</v>
      </c>
      <c r="M37" s="30">
        <v>2</v>
      </c>
      <c r="N37" s="26">
        <v>54</v>
      </c>
      <c r="O37" s="27">
        <v>18</v>
      </c>
      <c r="P37" s="27">
        <v>12</v>
      </c>
      <c r="Q37" s="27">
        <v>6</v>
      </c>
      <c r="R37" s="27"/>
      <c r="S37" s="29">
        <f>N37-O37</f>
        <v>36</v>
      </c>
      <c r="T37" s="38"/>
      <c r="U37" s="27"/>
      <c r="V37" s="27"/>
      <c r="W37" s="27"/>
      <c r="X37" s="27">
        <v>18</v>
      </c>
    </row>
    <row r="38" spans="1:24" s="39" customFormat="1" ht="36">
      <c r="A38" s="125">
        <v>11</v>
      </c>
      <c r="B38" s="117" t="s">
        <v>110</v>
      </c>
      <c r="C38" s="37" t="s">
        <v>60</v>
      </c>
      <c r="D38" s="38"/>
      <c r="E38" s="27"/>
      <c r="F38" s="27"/>
      <c r="G38" s="27"/>
      <c r="H38" s="27">
        <v>1</v>
      </c>
      <c r="I38" s="27"/>
      <c r="J38" s="41"/>
      <c r="K38" s="27"/>
      <c r="L38" s="31">
        <v>1</v>
      </c>
      <c r="M38" s="30">
        <v>2</v>
      </c>
      <c r="N38" s="26">
        <v>54</v>
      </c>
      <c r="O38" s="27">
        <v>18</v>
      </c>
      <c r="P38" s="27">
        <v>12</v>
      </c>
      <c r="Q38" s="27">
        <v>6</v>
      </c>
      <c r="R38" s="27"/>
      <c r="S38" s="29">
        <f>N38-O38</f>
        <v>36</v>
      </c>
      <c r="T38" s="38"/>
      <c r="U38" s="27"/>
      <c r="V38" s="27"/>
      <c r="W38" s="27"/>
      <c r="X38" s="27">
        <v>18</v>
      </c>
    </row>
    <row r="39" spans="1:24" s="39" customFormat="1" ht="31.5" customHeight="1">
      <c r="A39" s="125">
        <v>12</v>
      </c>
      <c r="B39" s="118" t="s">
        <v>71</v>
      </c>
      <c r="C39" s="122" t="s">
        <v>111</v>
      </c>
      <c r="D39" s="38"/>
      <c r="E39" s="27"/>
      <c r="F39" s="27"/>
      <c r="G39" s="27"/>
      <c r="H39" s="27">
        <v>1</v>
      </c>
      <c r="I39" s="27"/>
      <c r="J39" s="41"/>
      <c r="K39" s="27"/>
      <c r="L39" s="31">
        <v>1</v>
      </c>
      <c r="M39" s="30">
        <v>2</v>
      </c>
      <c r="N39" s="26">
        <v>54</v>
      </c>
      <c r="O39" s="27">
        <v>18</v>
      </c>
      <c r="P39" s="27">
        <v>12</v>
      </c>
      <c r="Q39" s="27">
        <v>6</v>
      </c>
      <c r="R39" s="27"/>
      <c r="S39" s="29">
        <f t="shared" si="2"/>
        <v>36</v>
      </c>
      <c r="T39" s="38"/>
      <c r="U39" s="27"/>
      <c r="V39" s="27"/>
      <c r="W39" s="27"/>
      <c r="X39" s="27">
        <v>18</v>
      </c>
    </row>
    <row r="40" spans="1:24" s="39" customFormat="1" ht="30.75" customHeight="1">
      <c r="A40" s="125">
        <v>13</v>
      </c>
      <c r="B40" s="117" t="s">
        <v>72</v>
      </c>
      <c r="C40" s="119" t="s">
        <v>85</v>
      </c>
      <c r="D40" s="38"/>
      <c r="E40" s="29"/>
      <c r="F40" s="29"/>
      <c r="G40" s="29"/>
      <c r="H40" s="29">
        <v>1</v>
      </c>
      <c r="I40" s="29"/>
      <c r="J40" s="27"/>
      <c r="K40" s="29"/>
      <c r="L40" s="31">
        <v>1</v>
      </c>
      <c r="M40" s="42">
        <v>2</v>
      </c>
      <c r="N40" s="41">
        <v>54</v>
      </c>
      <c r="O40" s="29">
        <v>18</v>
      </c>
      <c r="P40" s="29">
        <v>12</v>
      </c>
      <c r="Q40" s="29">
        <v>6</v>
      </c>
      <c r="R40" s="29"/>
      <c r="S40" s="29">
        <f t="shared" si="2"/>
        <v>36</v>
      </c>
      <c r="T40" s="38"/>
      <c r="U40" s="29"/>
      <c r="V40" s="29"/>
      <c r="W40" s="29"/>
      <c r="X40" s="27">
        <v>18</v>
      </c>
    </row>
    <row r="41" spans="1:24" ht="12.75">
      <c r="A41" s="66" t="s">
        <v>114</v>
      </c>
      <c r="B41" s="71" t="s">
        <v>15</v>
      </c>
      <c r="C41" s="65"/>
      <c r="D41" s="64"/>
      <c r="E41" s="65"/>
      <c r="F41" s="65"/>
      <c r="G41" s="65"/>
      <c r="H41" s="65"/>
      <c r="I41" s="65"/>
      <c r="J41" s="65"/>
      <c r="K41" s="67"/>
      <c r="L41" s="68">
        <f aca="true" t="shared" si="3" ref="L41:Q41">SUM(L42:L43)</f>
        <v>4</v>
      </c>
      <c r="M41" s="68">
        <f t="shared" si="3"/>
        <v>9</v>
      </c>
      <c r="N41" s="67">
        <f t="shared" si="3"/>
        <v>216</v>
      </c>
      <c r="O41" s="67">
        <f t="shared" si="3"/>
        <v>88</v>
      </c>
      <c r="P41" s="67">
        <f t="shared" si="3"/>
        <v>62</v>
      </c>
      <c r="Q41" s="67">
        <f t="shared" si="3"/>
        <v>26</v>
      </c>
      <c r="R41" s="67"/>
      <c r="S41" s="68">
        <f aca="true" t="shared" si="4" ref="S41:X41">SUM(S42:S43)</f>
        <v>128</v>
      </c>
      <c r="T41" s="67">
        <f t="shared" si="4"/>
        <v>0</v>
      </c>
      <c r="U41" s="67">
        <f t="shared" si="4"/>
        <v>46</v>
      </c>
      <c r="V41" s="67">
        <f t="shared" si="4"/>
        <v>42</v>
      </c>
      <c r="W41" s="67">
        <f t="shared" si="4"/>
        <v>0</v>
      </c>
      <c r="X41" s="68">
        <f t="shared" si="4"/>
        <v>0</v>
      </c>
    </row>
    <row r="42" spans="1:24" ht="36.75" customHeight="1">
      <c r="A42" s="25">
        <v>1</v>
      </c>
      <c r="B42" s="116" t="s">
        <v>74</v>
      </c>
      <c r="C42" s="119" t="s">
        <v>75</v>
      </c>
      <c r="D42" s="25">
        <v>3</v>
      </c>
      <c r="E42" s="27"/>
      <c r="F42" s="28"/>
      <c r="G42" s="27"/>
      <c r="H42" s="27"/>
      <c r="I42" s="27">
        <v>1</v>
      </c>
      <c r="J42" s="29"/>
      <c r="K42" s="29"/>
      <c r="L42" s="31">
        <v>2</v>
      </c>
      <c r="M42" s="30">
        <v>4.5</v>
      </c>
      <c r="N42" s="25">
        <v>108</v>
      </c>
      <c r="O42" s="27">
        <v>44</v>
      </c>
      <c r="P42" s="27">
        <v>28</v>
      </c>
      <c r="Q42" s="27">
        <v>16</v>
      </c>
      <c r="R42" s="27"/>
      <c r="S42" s="31">
        <f>N42-O42</f>
        <v>64</v>
      </c>
      <c r="T42" s="25"/>
      <c r="U42" s="27">
        <v>24</v>
      </c>
      <c r="V42" s="27">
        <v>20</v>
      </c>
      <c r="W42" s="27"/>
      <c r="X42" s="31"/>
    </row>
    <row r="43" spans="1:24" ht="24">
      <c r="A43" s="46">
        <v>2</v>
      </c>
      <c r="B43" s="116" t="s">
        <v>89</v>
      </c>
      <c r="C43" s="37" t="s">
        <v>49</v>
      </c>
      <c r="D43" s="25">
        <v>3</v>
      </c>
      <c r="E43" s="27"/>
      <c r="F43" s="28"/>
      <c r="G43" s="27"/>
      <c r="H43" s="27"/>
      <c r="I43" s="27">
        <v>1</v>
      </c>
      <c r="J43" s="27"/>
      <c r="K43" s="48"/>
      <c r="L43" s="50">
        <v>2</v>
      </c>
      <c r="M43" s="49">
        <v>4.5</v>
      </c>
      <c r="N43" s="46">
        <v>108</v>
      </c>
      <c r="O43" s="47">
        <v>44</v>
      </c>
      <c r="P43" s="47">
        <v>34</v>
      </c>
      <c r="Q43" s="47">
        <v>10</v>
      </c>
      <c r="R43" s="47"/>
      <c r="S43" s="50">
        <f>N43-O43</f>
        <v>64</v>
      </c>
      <c r="T43" s="25"/>
      <c r="U43" s="47">
        <v>22</v>
      </c>
      <c r="V43" s="47">
        <v>22</v>
      </c>
      <c r="W43" s="47"/>
      <c r="X43" s="50"/>
    </row>
    <row r="44" spans="1:24" ht="18" customHeight="1" thickBot="1">
      <c r="A44" s="94"/>
      <c r="B44" s="95" t="s">
        <v>43</v>
      </c>
      <c r="C44" s="96"/>
      <c r="D44" s="94"/>
      <c r="E44" s="97"/>
      <c r="F44" s="96"/>
      <c r="G44" s="98">
        <v>3</v>
      </c>
      <c r="H44" s="98">
        <v>12</v>
      </c>
      <c r="I44" s="98">
        <v>6</v>
      </c>
      <c r="J44" s="109"/>
      <c r="K44" s="102"/>
      <c r="L44" s="114">
        <f>L19+L41</f>
        <v>28</v>
      </c>
      <c r="M44" s="103">
        <f>M19+M41</f>
        <v>60</v>
      </c>
      <c r="N44" s="101">
        <f>N19+N41</f>
        <v>1512</v>
      </c>
      <c r="O44" s="101">
        <f>O19+O41</f>
        <v>572</v>
      </c>
      <c r="P44" s="101">
        <f>P19+P41</f>
        <v>350</v>
      </c>
      <c r="Q44" s="101"/>
      <c r="R44" s="101">
        <f aca="true" t="shared" si="5" ref="R44:X44">R19+R41</f>
        <v>0</v>
      </c>
      <c r="S44" s="101">
        <f t="shared" si="5"/>
        <v>940</v>
      </c>
      <c r="T44" s="100">
        <f t="shared" si="5"/>
        <v>110</v>
      </c>
      <c r="U44" s="101">
        <f t="shared" si="5"/>
        <v>126</v>
      </c>
      <c r="V44" s="101">
        <f t="shared" si="5"/>
        <v>110</v>
      </c>
      <c r="W44" s="101">
        <f t="shared" si="5"/>
        <v>114</v>
      </c>
      <c r="X44" s="104">
        <f t="shared" si="5"/>
        <v>112</v>
      </c>
    </row>
    <row r="45" spans="1:24" ht="29.25" customHeight="1" thickBot="1">
      <c r="A45" s="133" t="s">
        <v>91</v>
      </c>
      <c r="B45" s="72" t="s">
        <v>92</v>
      </c>
      <c r="C45" s="19"/>
      <c r="D45" s="78"/>
      <c r="E45" s="15"/>
      <c r="F45" s="20"/>
      <c r="G45" s="20"/>
      <c r="H45" s="20"/>
      <c r="I45" s="20"/>
      <c r="J45" s="53"/>
      <c r="K45" s="53"/>
      <c r="L45" s="57">
        <f>L46+L47</f>
        <v>13</v>
      </c>
      <c r="M45" s="54"/>
      <c r="N45" s="56">
        <f aca="true" t="shared" si="6" ref="N45:S45">N46+N47</f>
        <v>702</v>
      </c>
      <c r="O45" s="56">
        <f t="shared" si="6"/>
        <v>144</v>
      </c>
      <c r="P45" s="56">
        <f t="shared" si="6"/>
        <v>0</v>
      </c>
      <c r="Q45" s="56">
        <f t="shared" si="6"/>
        <v>144</v>
      </c>
      <c r="R45" s="56">
        <f t="shared" si="6"/>
        <v>108</v>
      </c>
      <c r="S45" s="56">
        <f t="shared" si="6"/>
        <v>450</v>
      </c>
      <c r="T45" s="81"/>
      <c r="U45" s="83"/>
      <c r="V45" s="56"/>
      <c r="W45" s="79"/>
      <c r="X45" s="80"/>
    </row>
    <row r="46" spans="1:24" ht="45.75" customHeight="1" thickBot="1">
      <c r="A46" s="134" t="s">
        <v>96</v>
      </c>
      <c r="B46" s="73" t="s">
        <v>98</v>
      </c>
      <c r="C46" s="88"/>
      <c r="D46" s="78"/>
      <c r="E46" s="56">
        <v>5</v>
      </c>
      <c r="F46" s="20"/>
      <c r="G46" s="20"/>
      <c r="H46" s="20"/>
      <c r="I46" s="20"/>
      <c r="J46" s="53"/>
      <c r="K46" s="53"/>
      <c r="L46" s="57">
        <v>11</v>
      </c>
      <c r="M46" s="74"/>
      <c r="N46" s="75">
        <v>594</v>
      </c>
      <c r="O46" s="76">
        <v>144</v>
      </c>
      <c r="P46" s="76"/>
      <c r="Q46" s="76">
        <v>144</v>
      </c>
      <c r="R46" s="76"/>
      <c r="S46" s="77">
        <f>N46-O46</f>
        <v>450</v>
      </c>
      <c r="T46" s="82"/>
      <c r="U46" s="84" t="s">
        <v>41</v>
      </c>
      <c r="V46" s="76" t="s">
        <v>41</v>
      </c>
      <c r="W46" s="76" t="s">
        <v>41</v>
      </c>
      <c r="X46" s="85" t="s">
        <v>41</v>
      </c>
    </row>
    <row r="47" spans="1:24" ht="20.25" customHeight="1" thickBot="1">
      <c r="A47" s="133" t="s">
        <v>97</v>
      </c>
      <c r="B47" s="73" t="s">
        <v>23</v>
      </c>
      <c r="C47" s="14"/>
      <c r="D47" s="90"/>
      <c r="E47" s="91">
        <v>1</v>
      </c>
      <c r="F47" s="15"/>
      <c r="G47" s="15"/>
      <c r="H47" s="15"/>
      <c r="I47" s="15"/>
      <c r="J47" s="16"/>
      <c r="K47" s="16"/>
      <c r="L47" s="88">
        <v>2</v>
      </c>
      <c r="M47" s="55"/>
      <c r="N47" s="86">
        <v>108</v>
      </c>
      <c r="O47" s="83"/>
      <c r="P47" s="83"/>
      <c r="Q47" s="83"/>
      <c r="R47" s="83">
        <v>108</v>
      </c>
      <c r="S47" s="80"/>
      <c r="T47" s="99" t="s">
        <v>41</v>
      </c>
      <c r="U47" s="83"/>
      <c r="V47" s="83"/>
      <c r="W47" s="83"/>
      <c r="X47" s="80"/>
    </row>
    <row r="48" spans="1:24" ht="30" customHeight="1" thickBot="1">
      <c r="A48" s="87"/>
      <c r="B48" s="73" t="s">
        <v>22</v>
      </c>
      <c r="C48" s="14"/>
      <c r="D48" s="92">
        <v>8</v>
      </c>
      <c r="E48" s="93">
        <v>12</v>
      </c>
      <c r="F48" s="15"/>
      <c r="G48" s="15"/>
      <c r="H48" s="15"/>
      <c r="I48" s="15"/>
      <c r="J48" s="16"/>
      <c r="K48" s="16"/>
      <c r="L48" s="88">
        <f>L44+L45</f>
        <v>41</v>
      </c>
      <c r="M48" s="81"/>
      <c r="N48" s="81">
        <f aca="true" t="shared" si="7" ref="N48:S48">N44+N45</f>
        <v>2214</v>
      </c>
      <c r="O48" s="108">
        <f t="shared" si="7"/>
        <v>716</v>
      </c>
      <c r="P48" s="108">
        <f t="shared" si="7"/>
        <v>350</v>
      </c>
      <c r="Q48" s="108">
        <f t="shared" si="7"/>
        <v>144</v>
      </c>
      <c r="R48" s="108">
        <f t="shared" si="7"/>
        <v>108</v>
      </c>
      <c r="S48" s="88">
        <f t="shared" si="7"/>
        <v>1390</v>
      </c>
      <c r="T48" s="89"/>
      <c r="U48" s="14"/>
      <c r="V48" s="14"/>
      <c r="W48" s="14"/>
      <c r="X48" s="88"/>
    </row>
    <row r="49" spans="1:24" ht="12.75">
      <c r="A49" s="4"/>
      <c r="B49" s="21"/>
      <c r="C49" s="22"/>
      <c r="D49" s="23"/>
      <c r="E49" s="22"/>
      <c r="F49" s="23"/>
      <c r="G49" s="23"/>
      <c r="H49" s="23"/>
      <c r="I49" s="23"/>
      <c r="J49" s="23"/>
      <c r="K49" s="4"/>
      <c r="L49" s="4"/>
      <c r="M49" s="23"/>
      <c r="O49" s="17"/>
      <c r="P49" s="17"/>
      <c r="Q49" s="17"/>
      <c r="R49" s="17"/>
      <c r="S49" s="17"/>
      <c r="T49" s="107"/>
      <c r="U49" s="107"/>
      <c r="V49" s="107"/>
      <c r="W49" s="107"/>
      <c r="X49" s="107"/>
    </row>
    <row r="50" spans="1:24" ht="12.75">
      <c r="A50" s="4" t="s">
        <v>99</v>
      </c>
      <c r="B50" s="21"/>
      <c r="C50" s="22"/>
      <c r="D50" s="23"/>
      <c r="E50" s="22"/>
      <c r="F50" s="23"/>
      <c r="G50" s="23"/>
      <c r="H50" s="23"/>
      <c r="I50" s="23"/>
      <c r="J50" s="23"/>
      <c r="K50" s="4"/>
      <c r="L50" s="4"/>
      <c r="M50" s="23"/>
      <c r="O50" s="17"/>
      <c r="P50" s="17"/>
      <c r="Q50" s="17"/>
      <c r="R50" s="17"/>
      <c r="S50" s="17"/>
      <c r="T50" s="107"/>
      <c r="U50" s="107"/>
      <c r="V50" s="107"/>
      <c r="W50" s="107"/>
      <c r="X50" s="107"/>
    </row>
    <row r="51" spans="1:24" ht="12.75">
      <c r="A51" s="4"/>
      <c r="B51" s="21"/>
      <c r="C51" s="22"/>
      <c r="D51" s="23"/>
      <c r="E51" s="22"/>
      <c r="F51" s="23"/>
      <c r="G51" s="23"/>
      <c r="H51" s="23"/>
      <c r="I51" s="23"/>
      <c r="J51" s="23"/>
      <c r="K51" s="4"/>
      <c r="L51" s="4"/>
      <c r="M51" s="23"/>
      <c r="O51" s="17"/>
      <c r="P51" s="17"/>
      <c r="Q51" s="17"/>
      <c r="R51" s="17"/>
      <c r="S51" s="17"/>
      <c r="T51" s="107"/>
      <c r="U51" s="107"/>
      <c r="V51" s="107"/>
      <c r="W51" s="107"/>
      <c r="X51" s="107"/>
    </row>
    <row r="52" spans="2:24" ht="15.75">
      <c r="B52" s="126" t="s">
        <v>44</v>
      </c>
      <c r="C52" s="139"/>
      <c r="D52" s="126" t="s">
        <v>78</v>
      </c>
      <c r="E52" s="127"/>
      <c r="F52" s="22"/>
      <c r="G52" s="23"/>
      <c r="H52" s="129"/>
      <c r="M52" s="23"/>
      <c r="O52" s="150" t="s">
        <v>17</v>
      </c>
      <c r="P52" s="150"/>
      <c r="Q52" s="150"/>
      <c r="R52" s="150"/>
      <c r="S52" s="150"/>
      <c r="T52" s="1">
        <f>T44/7</f>
        <v>15.714285714285714</v>
      </c>
      <c r="U52" s="1">
        <f>U44/8</f>
        <v>15.75</v>
      </c>
      <c r="V52" s="1">
        <f>V44/7</f>
        <v>15.714285714285714</v>
      </c>
      <c r="W52" s="1">
        <f>W44/7</f>
        <v>16.285714285714285</v>
      </c>
      <c r="X52" s="1">
        <f>X44/7</f>
        <v>16</v>
      </c>
    </row>
    <row r="53" spans="2:24" ht="15.75">
      <c r="B53" s="126" t="s">
        <v>79</v>
      </c>
      <c r="C53" s="139"/>
      <c r="D53" s="126" t="s">
        <v>80</v>
      </c>
      <c r="E53" s="127"/>
      <c r="F53" s="22"/>
      <c r="G53" s="23"/>
      <c r="H53" s="129"/>
      <c r="M53" s="23"/>
      <c r="N53" s="17"/>
      <c r="O53" s="150" t="s">
        <v>18</v>
      </c>
      <c r="P53" s="150"/>
      <c r="Q53" s="150"/>
      <c r="R53" s="150"/>
      <c r="S53" s="150"/>
      <c r="T53" s="111">
        <v>0</v>
      </c>
      <c r="U53" s="111">
        <v>3</v>
      </c>
      <c r="V53" s="111">
        <v>4</v>
      </c>
      <c r="W53" s="111">
        <v>0</v>
      </c>
      <c r="X53" s="111">
        <v>1</v>
      </c>
    </row>
    <row r="54" spans="2:24" ht="14.25" customHeight="1">
      <c r="B54" s="126" t="s">
        <v>81</v>
      </c>
      <c r="C54" s="139"/>
      <c r="D54" s="126" t="s">
        <v>40</v>
      </c>
      <c r="E54" s="127"/>
      <c r="F54" s="17"/>
      <c r="H54" s="129"/>
      <c r="M54" s="23"/>
      <c r="O54" s="150" t="s">
        <v>19</v>
      </c>
      <c r="P54" s="150"/>
      <c r="Q54" s="150"/>
      <c r="R54" s="150"/>
      <c r="S54" s="150"/>
      <c r="T54" s="111">
        <v>1</v>
      </c>
      <c r="U54" s="111">
        <v>0</v>
      </c>
      <c r="V54" s="111">
        <v>0</v>
      </c>
      <c r="W54" s="111">
        <v>5</v>
      </c>
      <c r="X54" s="111">
        <v>6</v>
      </c>
    </row>
    <row r="55" spans="1:24" ht="18" customHeight="1">
      <c r="A55" s="7"/>
      <c r="B55" s="126" t="s">
        <v>45</v>
      </c>
      <c r="C55" s="131"/>
      <c r="D55" s="126" t="s">
        <v>46</v>
      </c>
      <c r="E55" s="127"/>
      <c r="F55" s="17"/>
      <c r="H55" s="129"/>
      <c r="M55" s="23"/>
      <c r="O55" s="148"/>
      <c r="P55" s="148"/>
      <c r="Q55" s="148"/>
      <c r="R55" s="148"/>
      <c r="S55" s="148"/>
      <c r="T55" s="124"/>
      <c r="U55" s="124"/>
      <c r="V55" s="124"/>
      <c r="W55" s="124"/>
      <c r="X55" s="124"/>
    </row>
    <row r="56" spans="2:8" ht="16.5" customHeight="1">
      <c r="B56" s="126" t="s">
        <v>82</v>
      </c>
      <c r="C56" s="140"/>
      <c r="D56" s="126" t="s">
        <v>83</v>
      </c>
      <c r="E56" s="126"/>
      <c r="F56" s="17"/>
      <c r="H56" s="128"/>
    </row>
    <row r="57" spans="2:8" ht="15.75">
      <c r="B57" s="126" t="s">
        <v>84</v>
      </c>
      <c r="C57" s="131"/>
      <c r="D57" s="126" t="s">
        <v>50</v>
      </c>
      <c r="E57" s="130"/>
      <c r="F57" s="17"/>
      <c r="H57" s="132"/>
    </row>
    <row r="58" spans="1:24" s="4" customFormat="1" ht="12" customHeight="1">
      <c r="A58" s="3"/>
      <c r="B58" s="2"/>
      <c r="C58" s="130"/>
      <c r="D58" s="130"/>
      <c r="E58" s="130"/>
      <c r="F58" s="130"/>
      <c r="G58" s="130"/>
      <c r="H58" s="129"/>
      <c r="I58" s="126"/>
      <c r="J58" s="126"/>
      <c r="K58" s="1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s="4" customFormat="1" ht="18" customHeight="1">
      <c r="A59" s="3"/>
      <c r="B59" s="2"/>
      <c r="C59" s="14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8" customHeight="1">
      <c r="D60" s="2"/>
    </row>
    <row r="61" ht="16.5" customHeight="1">
      <c r="D61" s="2"/>
    </row>
    <row r="62" ht="18" customHeight="1">
      <c r="D62" s="2"/>
    </row>
    <row r="63" ht="15" customHeight="1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</sheetData>
  <mergeCells count="39">
    <mergeCell ref="S9:X9"/>
    <mergeCell ref="T16:X16"/>
    <mergeCell ref="K16:K17"/>
    <mergeCell ref="J16:J17"/>
    <mergeCell ref="L13:L17"/>
    <mergeCell ref="N13:N17"/>
    <mergeCell ref="O16:O17"/>
    <mergeCell ref="S16:S17"/>
    <mergeCell ref="A9:B9"/>
    <mergeCell ref="A12:B12"/>
    <mergeCell ref="M13:M17"/>
    <mergeCell ref="D13:E15"/>
    <mergeCell ref="A13:A17"/>
    <mergeCell ref="B13:B17"/>
    <mergeCell ref="C13:C17"/>
    <mergeCell ref="D5:T5"/>
    <mergeCell ref="E16:E17"/>
    <mergeCell ref="I16:I17"/>
    <mergeCell ref="G16:G17"/>
    <mergeCell ref="H16:H17"/>
    <mergeCell ref="F13:K15"/>
    <mergeCell ref="F16:F17"/>
    <mergeCell ref="D16:D17"/>
    <mergeCell ref="P16:R16"/>
    <mergeCell ref="D6:S6"/>
    <mergeCell ref="O55:S55"/>
    <mergeCell ref="A10:B10"/>
    <mergeCell ref="A11:B11"/>
    <mergeCell ref="S10:X10"/>
    <mergeCell ref="S11:X11"/>
    <mergeCell ref="O54:S54"/>
    <mergeCell ref="O52:S52"/>
    <mergeCell ref="O53:S53"/>
    <mergeCell ref="O13:S15"/>
    <mergeCell ref="T13:X15"/>
    <mergeCell ref="U1:Y1"/>
    <mergeCell ref="U2:Y2"/>
    <mergeCell ref="T3:Y3"/>
    <mergeCell ref="T4:Y4"/>
  </mergeCells>
  <printOptions horizontalCentered="1"/>
  <pageMargins left="0.5511811023622047" right="0.2755905511811024" top="0.5905511811023623" bottom="0.47" header="0" footer="0"/>
  <pageSetup fitToHeight="0" fitToWidth="1" horizontalDpi="300" verticalDpi="300" orientation="landscape" paperSize="9" scale="74" r:id="rId3"/>
  <headerFooter alignWithMargins="0">
    <oddHeader>&amp;R&amp;11Приложение № 2 а</oddHeader>
    <oddFooter>&amp;R&amp;P</oddFooter>
  </headerFooter>
  <rowBreaks count="1" manualBreakCount="1">
    <brk id="29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Centre</dc:creator>
  <cp:keywords/>
  <dc:description/>
  <cp:lastModifiedBy>dt</cp:lastModifiedBy>
  <cp:lastPrinted>2007-12-02T13:37:50Z</cp:lastPrinted>
  <dcterms:created xsi:type="dcterms:W3CDTF">2000-04-27T07:02:23Z</dcterms:created>
  <dcterms:modified xsi:type="dcterms:W3CDTF">2007-12-03T22:26:19Z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409122206</vt:i4>
  </property>
  <property fmtid="{D5CDD505-2E9C-101B-9397-08002B2CF9AE}" pid="3" name="_EmailSubject">
    <vt:lpwstr>рабочие планы ГИМУ</vt:lpwstr>
  </property>
  <property fmtid="{D5CDD505-2E9C-101B-9397-08002B2CF9AE}" pid="4" name="_AuthorEmail">
    <vt:lpwstr>datsygankov@hse.ru</vt:lpwstr>
  </property>
  <property fmtid="{D5CDD505-2E9C-101B-9397-08002B2CF9AE}" pid="5" name="_AuthorEmailDisplayName">
    <vt:lpwstr>Даниил Цыганков</vt:lpwstr>
  </property>
  <property fmtid="{D5CDD505-2E9C-101B-9397-08002B2CF9AE}" pid="6" name="_ReviewingToolsShownOnce">
    <vt:lpwstr/>
  </property>
</Properties>
</file>